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tvsfil01\Userdata\mn3563\Desktop\"/>
    </mc:Choice>
  </mc:AlternateContent>
  <bookViews>
    <workbookView xWindow="0" yWindow="0" windowWidth="25200" windowHeight="118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O40" i="10"/>
  <c r="BW40" i="10"/>
  <c r="BE40" i="10"/>
  <c r="AM40" i="10"/>
  <c r="U40" i="10"/>
  <c r="CO39" i="10"/>
  <c r="BW39" i="10"/>
  <c r="BE39" i="10"/>
  <c r="AM39" i="10"/>
  <c r="U39" i="10"/>
  <c r="CO38" i="10"/>
  <c r="BE38" i="10"/>
  <c r="AM38" i="10"/>
  <c r="U38" i="10"/>
  <c r="CO37" i="10"/>
  <c r="BE37" i="10"/>
  <c r="C34" i="10"/>
  <c r="C35" i="10" l="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s="1"/>
  <c r="AM34" i="10"/>
  <c r="AM35" i="10" s="1"/>
  <c r="AM36" i="10" s="1"/>
  <c r="AM37" i="10" s="1"/>
  <c r="BE34" i="10"/>
  <c r="BE35" i="10" s="1"/>
  <c r="BE36" i="10" s="1"/>
  <c r="BW34" i="10" l="1"/>
  <c r="BW35" i="10" s="1"/>
  <c r="BW36" i="10" s="1"/>
  <c r="BW37" i="10" s="1"/>
  <c r="BW38" i="10" s="1"/>
  <c r="CO34" i="10" s="1"/>
  <c r="CO35" i="10" s="1"/>
  <c r="CO36" i="10" s="1"/>
</calcChain>
</file>

<file path=xl/sharedStrings.xml><?xml version="1.0" encoding="utf-8"?>
<sst xmlns="http://schemas.openxmlformats.org/spreadsheetml/2006/main" count="1143" uniqueCount="629">
  <si>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</si>
  <si>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</si>
  <si>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</si>
  <si>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</si>
  <si>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</si>
  <si>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</si>
  <si>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</si>
  <si>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</si>
  <si>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</si>
  <si>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</si>
  <si>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</si>
  <si>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</si>
  <si>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</si>
  <si>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</si>
  <si>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</si>
  <si>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</si>
  <si>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</si>
  <si>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</si>
  <si>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</si>
  <si>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</si>
  <si>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</si>
  <si>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</si>
  <si>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</si>
  <si>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</si>
  <si>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</si>
  <si>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</si>
  <si>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</si>
  <si>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</si>
  <si>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</si>
  <si>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</si>
  <si>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</si>
  <si>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</si>
  <si>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</si>
  <si>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</si>
  <si>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</si>
  <si>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</si>
  <si>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</si>
  <si>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</si>
  <si>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</si>
  <si>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</si>
  <si>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</si>
  <si>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</si>
  <si>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</si>
  <si>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</si>
  <si>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</si>
  <si>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</si>
  <si>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</si>
  <si>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</si>
  <si>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</si>
  <si>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</si>
  <si>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</si>
  <si>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</si>
  <si>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</si>
  <si>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</si>
  <si>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</si>
  <si>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</si>
  <si>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</si>
  <si>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</si>
  <si>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</si>
  <si>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</si>
  <si>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</si>
  <si>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</si>
  <si>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</si>
  <si>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</si>
  <si>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</si>
  <si>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</si>
  <si>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</si>
  <si>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</si>
  <si>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</si>
  <si>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</si>
  <si>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</si>
  <si>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</si>
  <si>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</si>
  <si>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</si>
  <si>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</si>
  <si>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</si>
  <si>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</si>
  <si>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</si>
  <si>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</si>
  <si>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</si>
  <si>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</si>
  <si>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</si>
  <si>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</si>
  <si>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</si>
  <si>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</si>
  <si>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</si>
  <si>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</si>
  <si>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</si>
  <si>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</si>
  <si>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</si>
  <si>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</si>
  <si>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</si>
  <si>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</si>
  <si>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</si>
  <si>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</si>
  <si>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</si>
  <si>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</si>
  <si>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</si>
  <si>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</si>
  <si>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</si>
  <si>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</si>
  <si>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</si>
  <si>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</si>
  <si>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</si>
  <si>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</si>
  <si>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</si>
  <si>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</si>
  <si>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</si>
  <si>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</si>
  <si>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</si>
  <si>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</si>
  <si>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</si>
  <si>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</si>
  <si>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</si>
  <si>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</si>
  <si>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</si>
  <si>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</si>
  <si>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</si>
  <si>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</si>
  <si>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</si>
  <si>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</si>
  <si>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</si>
  <si>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</si>
  <si>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</si>
  <si>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</si>
  <si>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</si>
  <si>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</si>
  <si>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</si>
  <si>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</si>
  <si>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</si>
  <si>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</si>
  <si>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</si>
  <si>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</si>
  <si>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</si>
  <si>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</si>
  <si>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</si>
  <si>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</si>
  <si>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</si>
  <si>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</si>
  <si>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</si>
  <si>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</si>
  <si>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</si>
  <si>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</si>
  <si>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</si>
  <si>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</si>
  <si>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</si>
  <si>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</si>
  <si>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</si>
  <si>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</si>
  <si>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</si>
  <si>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大館市病院事業会計</t>
    <phoneticPr fontId="5"/>
  </si>
  <si>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</si>
  <si>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</si>
  <si>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</si>
  <si>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</si>
  <si>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</si>
  <si>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</si>
  <si>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</si>
  <si>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</si>
  <si>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</si>
  <si>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</si>
  <si>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</si>
  <si>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</si>
  <si>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</si>
  <si>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</si>
  <si>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</si>
  <si>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</si>
  <si>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</si>
  <si>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</si>
  <si>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</si>
  <si>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</si>
  <si>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</si>
  <si>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</si>
  <si>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</si>
  <si>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</si>
  <si>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</si>
  <si>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</si>
  <si>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</si>
  <si>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</si>
  <si>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</si>
  <si>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</si>
  <si>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</si>
  <si>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</si>
  <si>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</si>
  <si>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</si>
  <si>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</si>
  <si>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</si>
  <si>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</si>
  <si>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</si>
  <si>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</si>
  <si>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</si>
  <si>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</si>
  <si>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</si>
  <si>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</si>
  <si>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</si>
  <si>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</si>
  <si>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</si>
  <si>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</si>
  <si>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</si>
  <si>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</si>
  <si>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</si>
  <si>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</si>
  <si>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</si>
  <si>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</si>
  <si>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</si>
  <si>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</si>
  <si>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</si>
  <si>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</si>
  <si>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</si>
  <si>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</si>
  <si>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</si>
  <si>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</si>
  <si>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</si>
  <si>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</si>
  <si>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秋田県大館市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</si>
  <si>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</si>
  <si>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</si>
  <si>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</si>
  <si>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</si>
  <si>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</si>
  <si>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</si>
  <si>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</si>
  <si>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</si>
  <si>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</si>
  <si>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</si>
  <si>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</si>
  <si>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</si>
  <si>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</si>
  <si>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</si>
  <si>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</si>
  <si>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</si>
  <si>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</si>
  <si>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</si>
  <si>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</si>
  <si>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</si>
  <si>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</si>
  <si>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</si>
  <si>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</si>
  <si>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</si>
  <si>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</si>
  <si>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</si>
  <si>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</si>
  <si>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</si>
  <si>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</si>
  <si>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</si>
  <si>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</si>
  <si>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</si>
  <si>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</si>
  <si>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</si>
  <si>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</si>
  <si>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</si>
  <si>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</si>
  <si>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</si>
  <si>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</si>
  <si>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</si>
  <si>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</si>
  <si>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</si>
  <si>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</si>
  <si>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</si>
  <si>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</si>
  <si>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</si>
  <si>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</si>
  <si>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</si>
  <si>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</si>
  <si>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</si>
  <si>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</si>
  <si>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</si>
  <si>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</si>
  <si>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</si>
  <si>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</si>
  <si>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</si>
  <si>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</si>
  <si>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</si>
  <si>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</si>
  <si>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</si>
  <si>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</si>
  <si>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</si>
  <si>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</si>
  <si>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</si>
  <si>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</si>
  <si>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</si>
  <si>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</si>
  <si>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</si>
  <si>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</si>
  <si>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</si>
  <si>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</si>
  <si>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</si>
  <si>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</si>
  <si>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</si>
  <si>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</si>
  <si>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</si>
  <si>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</si>
  <si>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</si>
  <si>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</si>
  <si>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</si>
  <si>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</si>
  <si>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</si>
  <si>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</si>
  <si>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</si>
  <si>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</si>
  <si>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</si>
  <si>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</si>
  <si>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</si>
  <si>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</si>
  <si>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</si>
  <si>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</si>
  <si>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</si>
  <si>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</si>
  <si>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</si>
  <si>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</si>
  <si>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</si>
  <si>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</si>
  <si>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</si>
  <si>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</si>
  <si>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</si>
  <si>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</si>
  <si>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</si>
  <si>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</si>
  <si>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</si>
  <si>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</si>
  <si>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</si>
  <si>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</si>
  <si>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</si>
  <si>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</si>
  <si>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</si>
  <si>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</si>
  <si>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</si>
  <si>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</si>
  <si>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</si>
  <si>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</si>
  <si>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</si>
  <si>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</si>
  <si>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</si>
  <si>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</si>
  <si>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</si>
  <si>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</si>
  <si>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</si>
  <si>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</si>
  <si>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</si>
  <si>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</si>
  <si>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</si>
  <si>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</si>
  <si>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</si>
  <si>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</si>
  <si>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</si>
  <si>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</si>
  <si>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</si>
  <si>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</si>
  <si>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</si>
  <si>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</si>
  <si>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</si>
  <si>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</si>
  <si>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</si>
  <si>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</si>
  <si>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</si>
  <si>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</si>
  <si>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</si>
  <si>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</si>
  <si>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</si>
  <si>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</si>
  <si>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</si>
  <si>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</si>
  <si>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</si>
  <si>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</si>
  <si>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</si>
  <si>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秋田県大館市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</si>
  <si>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</si>
  <si>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</si>
  <si>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</si>
  <si>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</si>
  <si>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</si>
  <si>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</si>
  <si>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</si>
  <si>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</si>
  <si>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</si>
  <si>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</si>
  <si>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</si>
  <si>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</si>
  <si>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</si>
  <si>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</si>
  <si>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</si>
  <si>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</si>
  <si>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</si>
  <si>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</si>
  <si>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</si>
  <si>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</si>
  <si>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大館市小規模水道等事業特別会計</t>
    <phoneticPr fontId="5"/>
  </si>
  <si>
    <t>大館市休日夜間急患センター特別会計</t>
    <phoneticPr fontId="5"/>
  </si>
  <si>
    <t>大館市田代診療所事業特別会計</t>
    <phoneticPr fontId="5"/>
  </si>
  <si>
    <t>大館市温泉開発特別会計</t>
    <phoneticPr fontId="5"/>
  </si>
  <si>
    <t>大館市奨学資金特別会計</t>
    <phoneticPr fontId="5"/>
  </si>
  <si>
    <t>大館市都市計画事業特別会計</t>
    <phoneticPr fontId="5"/>
  </si>
  <si>
    <t>大館市土地取得特別会計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</si>
  <si>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</si>
  <si>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</si>
  <si>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</si>
  <si>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</si>
  <si>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</si>
  <si>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</si>
  <si>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</si>
  <si>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</si>
  <si>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</si>
  <si>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</si>
  <si>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</si>
  <si>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</si>
  <si>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</si>
  <si>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</si>
  <si>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大館市国民健康保険特別会計</t>
    <phoneticPr fontId="5"/>
  </si>
  <si>
    <t>大館市後期高齢者医療特別会計</t>
    <phoneticPr fontId="5"/>
  </si>
  <si>
    <t>大館市介護保険特別会計</t>
    <phoneticPr fontId="5"/>
  </si>
  <si>
    <t>大館市介護サービス事業特別会計</t>
    <phoneticPr fontId="5"/>
  </si>
  <si>
    <t>-</t>
    <phoneticPr fontId="5"/>
  </si>
  <si>
    <t>大館市水道事業会計</t>
    <phoneticPr fontId="5"/>
  </si>
  <si>
    <t>法適用企業</t>
    <phoneticPr fontId="5"/>
  </si>
  <si>
    <t>大館市工業用水道事業会計</t>
    <phoneticPr fontId="5"/>
  </si>
  <si>
    <t>法適用企業</t>
    <phoneticPr fontId="5"/>
  </si>
  <si>
    <t>大館市下水道事業会計</t>
    <phoneticPr fontId="5"/>
  </si>
  <si>
    <t>大館市病院事業会計</t>
    <phoneticPr fontId="5"/>
  </si>
  <si>
    <t>大館市公設総合地方卸売市場特別会計</t>
    <phoneticPr fontId="5"/>
  </si>
  <si>
    <t>法非適用企業</t>
    <phoneticPr fontId="5"/>
  </si>
  <si>
    <t>大館市農業集落排水事業特別会計</t>
    <phoneticPr fontId="5"/>
  </si>
  <si>
    <t>大館市戸別浄化槽整備事業特別会計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</si>
  <si>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</si>
  <si>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</si>
  <si>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</si>
  <si>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</si>
  <si>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</si>
  <si>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</si>
  <si>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</si>
  <si>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</si>
  <si>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</si>
  <si>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</si>
  <si>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</si>
  <si>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</si>
  <si>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</si>
  <si>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</si>
  <si>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</si>
  <si>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</si>
  <si>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</si>
  <si>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</si>
  <si>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</si>
  <si>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</si>
  <si>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</si>
  <si>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</si>
  <si>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</si>
  <si>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</si>
  <si>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</si>
  <si>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</si>
  <si>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</si>
  <si>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</si>
  <si>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</si>
  <si>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</si>
  <si>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</si>
  <si>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</si>
  <si>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</si>
  <si>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</si>
  <si>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</si>
  <si>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</si>
  <si>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</si>
  <si>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</si>
  <si>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</si>
  <si>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</si>
  <si>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</si>
  <si>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</si>
  <si>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</si>
  <si>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</si>
  <si>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</si>
  <si>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</si>
  <si>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</si>
  <si>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</si>
  <si>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</si>
  <si>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</si>
  <si>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</si>
  <si>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</si>
  <si>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</si>
  <si>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</si>
  <si>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</si>
  <si>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</si>
  <si>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</si>
  <si>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</si>
  <si>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</si>
  <si>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</si>
  <si>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</si>
  <si>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</si>
  <si>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大館市下水道事業会計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</si>
  <si>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</si>
  <si>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</si>
  <si>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大館市病院事業会計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</si>
  <si>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</si>
  <si>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大館市農業集落排水事業特別会計</t>
    <phoneticPr fontId="5"/>
  </si>
  <si>
    <t>(Ｆ)</t>
    <phoneticPr fontId="5"/>
  </si>
  <si>
    <t>大館市水道事業会計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</si>
  <si>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</si>
  <si>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</si>
  <si>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</si>
  <si>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</si>
  <si>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</si>
  <si>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</si>
  <si>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</si>
  <si>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</si>
  <si>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</si>
  <si>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</si>
  <si>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</si>
  <si>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</si>
  <si>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</si>
  <si>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</si>
  <si>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</si>
  <si>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</si>
  <si>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</si>
  <si>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</si>
  <si>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</si>
  <si>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</si>
  <si>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</si>
  <si>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</si>
  <si>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</si>
  <si>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</si>
  <si>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</si>
  <si>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</si>
  <si>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</si>
  <si>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</si>
  <si>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</si>
  <si>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</si>
  <si>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</si>
  <si>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</si>
  <si>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</si>
  <si>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</si>
  <si>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</si>
  <si>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</si>
  <si>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</si>
  <si>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</si>
  <si>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</si>
  <si>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</si>
  <si>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</si>
  <si>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</si>
  <si>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</si>
  <si>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</si>
  <si>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</si>
  <si>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</si>
  <si>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</si>
  <si>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</si>
  <si>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</si>
  <si>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</si>
  <si>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</si>
  <si>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</si>
  <si>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</si>
  <si>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</si>
  <si>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</si>
  <si>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</si>
  <si>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</si>
  <si>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</si>
  <si>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</si>
  <si>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</si>
  <si>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</si>
  <si>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</si>
  <si>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</si>
  <si>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</si>
  <si>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</si>
  <si>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</si>
  <si>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</si>
  <si>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</si>
  <si>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</si>
  <si>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</si>
  <si>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</si>
  <si>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</si>
  <si>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</si>
  <si>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</si>
  <si>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</si>
  <si>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</si>
  <si>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</si>
  <si>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</si>
  <si>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</si>
  <si>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</si>
  <si>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</si>
  <si>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</si>
  <si>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</si>
  <si>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</si>
  <si>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</si>
  <si>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0.04</t>
  </si>
  <si>
    <t>▲ 3.52</t>
  </si>
  <si>
    <t>大館市病院事業会計</t>
  </si>
  <si>
    <t>▲ 0.55</t>
  </si>
  <si>
    <t>▲ 0.39</t>
  </si>
  <si>
    <t>大館市水道事業会計</t>
  </si>
  <si>
    <t>一般会計</t>
  </si>
  <si>
    <t>大館市介護保険特別会計</t>
  </si>
  <si>
    <t>大館市下水道事業会計</t>
  </si>
  <si>
    <t>大館市国民健康保険特別会計</t>
  </si>
  <si>
    <t>大館市工業用水道事業会計</t>
  </si>
  <si>
    <t>大館市休日夜間急患センター特別会計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</si>
  <si>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</si>
  <si>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</si>
  <si>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</si>
  <si>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</si>
  <si>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</si>
  <si>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</si>
  <si>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</si>
  <si>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</si>
  <si>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</si>
  <si>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</si>
  <si>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</si>
  <si>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秋田県市町村総合事務組合（一般会計）</t>
  </si>
  <si>
    <t>秋田県市町村総合事務組合（交通災害共済事業等特別会計）</t>
  </si>
  <si>
    <t>秋田県市町村会館管理組合（一般会計）</t>
  </si>
  <si>
    <t>秋田県後期高齢者医療広域連合（一般会計）</t>
  </si>
  <si>
    <t>秋田県後期高齢者医療広域連合（後期高齢者医療特別会計）</t>
  </si>
  <si>
    <t>県北環境保全センター</t>
  </si>
  <si>
    <t>大館市土地開発公社</t>
  </si>
  <si>
    <t>大館市文教振興事業団</t>
  </si>
  <si>
    <t>-</t>
    <phoneticPr fontId="2"/>
  </si>
  <si>
    <t>-</t>
    <phoneticPr fontId="2"/>
  </si>
  <si>
    <t>地域振興基金</t>
    <rPh sb="0" eb="2">
      <t>チイキ</t>
    </rPh>
    <rPh sb="2" eb="4">
      <t>シンコウ</t>
    </rPh>
    <rPh sb="4" eb="6">
      <t>キキン</t>
    </rPh>
    <phoneticPr fontId="2"/>
  </si>
  <si>
    <t>庁舎等整備基金</t>
    <rPh sb="0" eb="2">
      <t>チョウシャ</t>
    </rPh>
    <rPh sb="2" eb="3">
      <t>トウ</t>
    </rPh>
    <rPh sb="3" eb="5">
      <t>セイビ</t>
    </rPh>
    <rPh sb="5" eb="7">
      <t>キキン</t>
    </rPh>
    <phoneticPr fontId="2"/>
  </si>
  <si>
    <t>ふるさと応援寄附基金</t>
    <rPh sb="4" eb="6">
      <t>オウエン</t>
    </rPh>
    <rPh sb="6" eb="8">
      <t>キフ</t>
    </rPh>
    <rPh sb="8" eb="10">
      <t>キキン</t>
    </rPh>
    <phoneticPr fontId="2"/>
  </si>
  <si>
    <t>ふるさと基金</t>
    <rPh sb="4" eb="6">
      <t>キキン</t>
    </rPh>
    <phoneticPr fontId="2"/>
  </si>
  <si>
    <t>公共施設解体撤去基金</t>
    <rPh sb="0" eb="2">
      <t>コウキョウ</t>
    </rPh>
    <rPh sb="2" eb="4">
      <t>シセツ</t>
    </rPh>
    <rPh sb="4" eb="6">
      <t>カイタイ</t>
    </rPh>
    <rPh sb="6" eb="8">
      <t>テッキョ</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</si>
  <si>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</si>
  <si>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</si>
  <si>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</si>
  <si>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</si>
  <si>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</si>
  <si>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</si>
  <si>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</si>
  <si>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</si>
  <si>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</si>
  <si>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</si>
  <si>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</si>
  <si>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</si>
  <si>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は57.9％と類似団体平均を若干下回っている。将来負担比率は72.9%となっており、類似団体平均より高い水準にある。将来負担比率が前年度比0.8％の増となっているが、これは平成30年度固定資産税課税分から都市計画税を廃止したことにより地方債の償還額等に充当可能な特定の歳入見込額が減少したためである。（㉙2,651百万円→㉚1,071百万円）
　今後は本庁舎の改築に伴う地方債の借入により将来負担比率の上昇が見込まれるが、引き続き普通建設事業を厳選し、地方債残高の増加を抑制していきながら公共施設等総合管理計画並びに個別施設計画に基づき、施設の老朽化対策に取り組んでいく。</t>
    <rPh sb="70" eb="72">
      <t>ショウライ</t>
    </rPh>
    <rPh sb="72" eb="74">
      <t>フタン</t>
    </rPh>
    <rPh sb="74" eb="76">
      <t>ヒリツ</t>
    </rPh>
    <rPh sb="77" eb="81">
      <t>ゼンネンドヒ</t>
    </rPh>
    <rPh sb="86" eb="87">
      <t>ゾウ</t>
    </rPh>
    <rPh sb="98" eb="100">
      <t>ヘイセイ</t>
    </rPh>
    <rPh sb="102" eb="103">
      <t>ネン</t>
    </rPh>
    <rPh sb="103" eb="104">
      <t>ド</t>
    </rPh>
    <rPh sb="104" eb="106">
      <t>コテイ</t>
    </rPh>
    <rPh sb="106" eb="109">
      <t>シサンゼイ</t>
    </rPh>
    <rPh sb="109" eb="111">
      <t>カゼイ</t>
    </rPh>
    <rPh sb="111" eb="112">
      <t>ブン</t>
    </rPh>
    <rPh sb="114" eb="116">
      <t>トシ</t>
    </rPh>
    <rPh sb="116" eb="118">
      <t>ケイカク</t>
    </rPh>
    <rPh sb="118" eb="119">
      <t>ゼイ</t>
    </rPh>
    <rPh sb="120" eb="122">
      <t>ハイシ</t>
    </rPh>
    <rPh sb="129" eb="132">
      <t>チホウサイ</t>
    </rPh>
    <rPh sb="133" eb="135">
      <t>ショウカン</t>
    </rPh>
    <rPh sb="135" eb="136">
      <t>ガク</t>
    </rPh>
    <rPh sb="136" eb="137">
      <t>トウ</t>
    </rPh>
    <rPh sb="138" eb="140">
      <t>ジュウトウ</t>
    </rPh>
    <rPh sb="140" eb="142">
      <t>カノウ</t>
    </rPh>
    <rPh sb="143" eb="145">
      <t>トクテイ</t>
    </rPh>
    <rPh sb="146" eb="148">
      <t>サイニュウ</t>
    </rPh>
    <rPh sb="148" eb="150">
      <t>ミコミ</t>
    </rPh>
    <rPh sb="150" eb="151">
      <t>ガク</t>
    </rPh>
    <rPh sb="152" eb="154">
      <t>ゲンショウ</t>
    </rPh>
    <rPh sb="170" eb="171">
      <t>マン</t>
    </rPh>
    <phoneticPr fontId="5"/>
  </si>
  <si>
    <r>
      <t>　将来負担比率は72.9％、実質公債費比率は8.5％となっており、と</t>
    </r>
    <r>
      <rPr>
        <sz val="11"/>
        <rFont val="ＭＳ Ｐゴシック"/>
        <family val="3"/>
        <charset val="128"/>
      </rPr>
      <t>もに類似団体平均より高い水準にある。実質公債費比率は、下水道事業債、病院事業債の元利償還金の減少等による公営企業債に対する繰入金の減少及び災害復旧等に係る基準財政需要額の増加等により改善傾向にあるが、都市計画税を廃止したことにより地方債の償還額等に充当可能な特定の歳入見込額が減少したことから将来負担比率は前年度比0.8％の増となった。</t>
    </r>
    <r>
      <rPr>
        <sz val="11"/>
        <color indexed="8"/>
        <rFont val="ＭＳ Ｐゴシック"/>
        <family val="3"/>
        <charset val="128"/>
      </rPr>
      <t xml:space="preserve">
　今後は本庁舎の改築に伴う地方債の借入により両比率の上昇が見込まれるため、引き続き普通建設事業を厳選し、地方債残高の増加を抑制する等、将来負担を平準化しつつ老朽化対策に取り組んでいく。</t>
    </r>
    <rPh sb="52" eb="54">
      <t>ジッシツ</t>
    </rPh>
    <rPh sb="54" eb="59">
      <t>コウサイヒヒリツ</t>
    </rPh>
    <rPh sb="127" eb="129">
      <t>ケイコウ</t>
    </rPh>
    <rPh sb="180" eb="182">
      <t>ショウライ</t>
    </rPh>
    <rPh sb="182" eb="184">
      <t>フタン</t>
    </rPh>
    <rPh sb="184" eb="186">
      <t>ヒリツ</t>
    </rPh>
    <rPh sb="204" eb="206">
      <t>コンゴ</t>
    </rPh>
    <rPh sb="207" eb="210">
      <t>ホンチョウシャ</t>
    </rPh>
    <rPh sb="211" eb="213">
      <t>カイチク</t>
    </rPh>
    <rPh sb="214" eb="215">
      <t>トモナ</t>
    </rPh>
    <rPh sb="216" eb="218">
      <t>チホウ</t>
    </rPh>
    <rPh sb="218" eb="219">
      <t>サイ</t>
    </rPh>
    <rPh sb="220" eb="222">
      <t>カリイレ</t>
    </rPh>
    <rPh sb="225" eb="226">
      <t>リョウ</t>
    </rPh>
    <rPh sb="226" eb="228">
      <t>ヒリツ</t>
    </rPh>
    <rPh sb="229" eb="231">
      <t>ジョウショウ</t>
    </rPh>
    <rPh sb="232" eb="234">
      <t>ミコ</t>
    </rPh>
    <rPh sb="240" eb="241">
      <t>ヒ</t>
    </rPh>
    <rPh sb="242" eb="243">
      <t>ツヅ</t>
    </rPh>
    <rPh sb="244" eb="246">
      <t>フツウ</t>
    </rPh>
    <rPh sb="246" eb="248">
      <t>ケンセツ</t>
    </rPh>
    <rPh sb="248" eb="250">
      <t>ジギョウ</t>
    </rPh>
    <rPh sb="251" eb="253">
      <t>ゲンセン</t>
    </rPh>
    <rPh sb="255" eb="258">
      <t>チホウサイ</t>
    </rPh>
    <rPh sb="258" eb="260">
      <t>ザンダカ</t>
    </rPh>
    <rPh sb="261" eb="263">
      <t>ゾウカ</t>
    </rPh>
    <rPh sb="264" eb="266">
      <t>ヨクセイ</t>
    </rPh>
    <rPh sb="268" eb="269">
      <t>トウ</t>
    </rPh>
    <rPh sb="270" eb="272">
      <t>ショウライ</t>
    </rPh>
    <rPh sb="272" eb="274">
      <t>フタン</t>
    </rPh>
    <rPh sb="275" eb="278">
      <t>ヘイジュンカ</t>
    </rPh>
    <rPh sb="281" eb="284">
      <t>ロウキュウカ</t>
    </rPh>
    <rPh sb="284" eb="286">
      <t>タイサク</t>
    </rPh>
    <rPh sb="287" eb="288">
      <t>ト</t>
    </rPh>
    <rPh sb="289" eb="29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</si>
</sst>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7DD2-418E-9222-751135DA3F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58297</c:v>
                </c:pt>
                <c:pt idx="1">
                  <c:v>74747</c:v>
                </c:pt>
                <c:pt idx="2">
                  <c:v>49509</c:v>
                </c:pt>
                <c:pt idx="3">
                  <c:v>64652</c:v>
                </c:pt>
                <c:pt idx="4">
                  <c:v>66408</c:v>
                </c:pt>
              </c:numCache>
            </c:numRef>
          </c:val>
          <c:smooth val="0"/>
          <c:extLst>
            <c:ext xmlns:c16="http://schemas.microsoft.com/office/drawing/2014/chart" uri="{C3380CC4-5D6E-409C-BE32-E72D297353CC}">
              <c16:uniqueId val="{00000001-7DD2-418E-9222-751135DA3F3F}"/>
            </c:ext>
          </c:extLst>
        </c:ser>
        <c:dLbls>
          <c:showLegendKey val="0"/>
          <c:showVal val="0"/>
          <c:showCatName val="0"/>
          <c:showSerName val="0"/>
          <c:showPercent val="0"/>
          <c:showBubbleSize val="0"/>
        </c:dLbls>
        <c:marker val="1"/>
        <c:smooth val="0"/>
        <c:axId val="382651456"/>
        <c:axId val="382649888"/>
      </c:lineChart>
      <c:catAx>
        <c:axId val="382651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649888"/>
        <c:crosses val="autoZero"/>
        <c:auto val="1"/>
        <c:lblAlgn val="ctr"/>
        <c:lblOffset val="100"/>
        <c:tickLblSkip val="1"/>
        <c:tickMarkSkip val="1"/>
        <c:noMultiLvlLbl val="0"/>
      </c:catAx>
      <c:valAx>
        <c:axId val="3826498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651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9.3000000000000007</c:v>
                </c:pt>
                <c:pt idx="1">
                  <c:v>7.64</c:v>
                </c:pt>
                <c:pt idx="2">
                  <c:v>5.51</c:v>
                </c:pt>
                <c:pt idx="3">
                  <c:v>7.59</c:v>
                </c:pt>
                <c:pt idx="4">
                  <c:v>5.26</c:v>
                </c:pt>
              </c:numCache>
            </c:numRef>
          </c:val>
          <c:extLst>
            <c:ext xmlns:c16="http://schemas.microsoft.com/office/drawing/2014/chart" uri="{C3380CC4-5D6E-409C-BE32-E72D297353CC}">
              <c16:uniqueId val="{00000000-3644-4DB9-B453-8ACD60FAC1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6.78</c:v>
                </c:pt>
                <c:pt idx="1">
                  <c:v>8.2799999999999994</c:v>
                </c:pt>
                <c:pt idx="2">
                  <c:v>8.9</c:v>
                </c:pt>
                <c:pt idx="3">
                  <c:v>7.59</c:v>
                </c:pt>
                <c:pt idx="4">
                  <c:v>6.5</c:v>
                </c:pt>
              </c:numCache>
            </c:numRef>
          </c:val>
          <c:extLst>
            <c:ext xmlns:c16="http://schemas.microsoft.com/office/drawing/2014/chart" uri="{C3380CC4-5D6E-409C-BE32-E72D297353CC}">
              <c16:uniqueId val="{00000001-3644-4DB9-B453-8ACD60FAC11A}"/>
            </c:ext>
          </c:extLst>
        </c:ser>
        <c:dLbls>
          <c:showLegendKey val="0"/>
          <c:showVal val="0"/>
          <c:showCatName val="0"/>
          <c:showSerName val="0"/>
          <c:showPercent val="0"/>
          <c:showBubbleSize val="0"/>
        </c:dLbls>
        <c:gapWidth val="250"/>
        <c:overlap val="100"/>
        <c:axId val="382648320"/>
        <c:axId val="382648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3.27</c:v>
                </c:pt>
                <c:pt idx="1">
                  <c:v>1.84</c:v>
                </c:pt>
                <c:pt idx="2">
                  <c:v>-0.04</c:v>
                </c:pt>
                <c:pt idx="3">
                  <c:v>0.55000000000000004</c:v>
                </c:pt>
                <c:pt idx="4">
                  <c:v>-3.52</c:v>
                </c:pt>
              </c:numCache>
            </c:numRef>
          </c:val>
          <c:smooth val="0"/>
          <c:extLst>
            <c:ext xmlns:c16="http://schemas.microsoft.com/office/drawing/2014/chart" uri="{C3380CC4-5D6E-409C-BE32-E72D297353CC}">
              <c16:uniqueId val="{00000002-3644-4DB9-B453-8ACD60FAC11A}"/>
            </c:ext>
          </c:extLst>
        </c:ser>
        <c:dLbls>
          <c:showLegendKey val="0"/>
          <c:showVal val="0"/>
          <c:showCatName val="0"/>
          <c:showSerName val="0"/>
          <c:showPercent val="0"/>
          <c:showBubbleSize val="0"/>
        </c:dLbls>
        <c:marker val="1"/>
        <c:smooth val="0"/>
        <c:axId val="382648320"/>
        <c:axId val="382648712"/>
      </c:lineChart>
      <c:catAx>
        <c:axId val="38264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2648712"/>
        <c:crosses val="autoZero"/>
        <c:auto val="1"/>
        <c:lblAlgn val="ctr"/>
        <c:lblOffset val="100"/>
        <c:tickLblSkip val="1"/>
        <c:tickMarkSkip val="1"/>
        <c:noMultiLvlLbl val="0"/>
      </c:catAx>
      <c:valAx>
        <c:axId val="382648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4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0.06</c:v>
                </c:pt>
                <c:pt idx="4">
                  <c:v>#N/A</c:v>
                </c:pt>
                <c:pt idx="5">
                  <c:v>0.05</c:v>
                </c:pt>
                <c:pt idx="6">
                  <c:v>#N/A</c:v>
                </c:pt>
                <c:pt idx="7">
                  <c:v>0.06</c:v>
                </c:pt>
                <c:pt idx="8">
                  <c:v>#N/A</c:v>
                </c:pt>
                <c:pt idx="9">
                  <c:v>0.06</c:v>
                </c:pt>
              </c:numCache>
            </c:numRef>
          </c:val>
          <c:extLst>
            <c:ext xmlns:c16="http://schemas.microsoft.com/office/drawing/2014/chart" uri="{C3380CC4-5D6E-409C-BE32-E72D297353CC}">
              <c16:uniqueId val="{00000000-323C-4FA9-909C-706E61012C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3C-4FA9-909C-706E61012C83}"/>
            </c:ext>
          </c:extLst>
        </c:ser>
        <c:ser>
          <c:idx val="2"/>
          <c:order val="2"/>
          <c:tx>
            <c:strRef>
              <c:f>データシート!$A$29</c:f>
              <c:strCache>
                <c:ptCount val="1"/>
                <c:pt idx="0">
                  <c:v>大館市休日夜間急患センター特別会計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23C-4FA9-909C-706E61012C83}"/>
            </c:ext>
          </c:extLst>
        </c:ser>
        <c:ser>
          <c:idx val="3"/>
          <c:order val="3"/>
          <c:tx>
            <c:strRef>
              <c:f>データシート!$A$30</c:f>
              <c:strCache>
                <c:ptCount val="1"/>
                <c:pt idx="0">
                  <c:v>大館市工業用水道事業会計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0.33</c:v>
                </c:pt>
                <c:pt idx="2">
                  <c:v>#N/A</c:v>
                </c:pt>
                <c:pt idx="3">
                  <c:v>0.31</c:v>
                </c:pt>
                <c:pt idx="4">
                  <c:v>#N/A</c:v>
                </c:pt>
                <c:pt idx="5">
                  <c:v>0.41</c:v>
                </c:pt>
                <c:pt idx="6">
                  <c:v>#N/A</c:v>
                </c:pt>
                <c:pt idx="7">
                  <c:v>0.48</c:v>
                </c:pt>
                <c:pt idx="8">
                  <c:v>#N/A</c:v>
                </c:pt>
                <c:pt idx="9">
                  <c:v>0.53</c:v>
                </c:pt>
              </c:numCache>
            </c:numRef>
          </c:val>
          <c:extLst>
            <c:ext xmlns:c16="http://schemas.microsoft.com/office/drawing/2014/chart" uri="{C3380CC4-5D6E-409C-BE32-E72D297353CC}">
              <c16:uniqueId val="{00000003-323C-4FA9-909C-706E61012C83}"/>
            </c:ext>
          </c:extLst>
        </c:ser>
        <c:ser>
          <c:idx val="4"/>
          <c:order val="4"/>
          <c:tx>
            <c:strRef>
              <c:f>データシート!$A$31</c:f>
              <c:strCache>
                <c:ptCount val="1"/>
                <c:pt idx="0">
                  <c:v>大館市国民健康保険特別会計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2.16</c:v>
                </c:pt>
                <c:pt idx="2">
                  <c:v>#N/A</c:v>
                </c:pt>
                <c:pt idx="3">
                  <c:v>1.5</c:v>
                </c:pt>
                <c:pt idx="4">
                  <c:v>#N/A</c:v>
                </c:pt>
                <c:pt idx="5">
                  <c:v>1.28</c:v>
                </c:pt>
                <c:pt idx="6">
                  <c:v>#N/A</c:v>
                </c:pt>
                <c:pt idx="7">
                  <c:v>2.1</c:v>
                </c:pt>
                <c:pt idx="8">
                  <c:v>#N/A</c:v>
                </c:pt>
                <c:pt idx="9">
                  <c:v>0.93</c:v>
                </c:pt>
              </c:numCache>
            </c:numRef>
          </c:val>
          <c:extLst>
            <c:ext xmlns:c16="http://schemas.microsoft.com/office/drawing/2014/chart" uri="{C3380CC4-5D6E-409C-BE32-E72D297353CC}">
              <c16:uniqueId val="{00000004-323C-4FA9-909C-706E61012C83}"/>
            </c:ext>
          </c:extLst>
        </c:ser>
        <c:ser>
          <c:idx val="5"/>
          <c:order val="5"/>
          <c:tx>
            <c:strRef>
              <c:f>データシート!$A$32</c:f>
              <c:strCache>
                <c:ptCount val="1"/>
                <c:pt idx="0">
                  <c:v>大館市下水道事業会計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1.74</c:v>
                </c:pt>
                <c:pt idx="2">
                  <c:v>#N/A</c:v>
                </c:pt>
                <c:pt idx="3">
                  <c:v>1.86</c:v>
                </c:pt>
                <c:pt idx="4">
                  <c:v>#N/A</c:v>
                </c:pt>
                <c:pt idx="5">
                  <c:v>2.04</c:v>
                </c:pt>
                <c:pt idx="6">
                  <c:v>#N/A</c:v>
                </c:pt>
                <c:pt idx="7">
                  <c:v>1.67</c:v>
                </c:pt>
                <c:pt idx="8">
                  <c:v>#N/A</c:v>
                </c:pt>
                <c:pt idx="9">
                  <c:v>1.1599999999999999</c:v>
                </c:pt>
              </c:numCache>
            </c:numRef>
          </c:val>
          <c:extLst>
            <c:ext xmlns:c16="http://schemas.microsoft.com/office/drawing/2014/chart" uri="{C3380CC4-5D6E-409C-BE32-E72D297353CC}">
              <c16:uniqueId val="{00000005-323C-4FA9-909C-706E61012C83}"/>
            </c:ext>
          </c:extLst>
        </c:ser>
        <c:ser>
          <c:idx val="6"/>
          <c:order val="6"/>
          <c:tx>
            <c:strRef>
              <c:f>データシート!$A$33</c:f>
              <c:strCache>
                <c:ptCount val="1"/>
                <c:pt idx="0">
                  <c:v>大館市介護保険特別会計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1.82</c:v>
                </c:pt>
                <c:pt idx="2">
                  <c:v>#N/A</c:v>
                </c:pt>
                <c:pt idx="3">
                  <c:v>1.59</c:v>
                </c:pt>
                <c:pt idx="4">
                  <c:v>#N/A</c:v>
                </c:pt>
                <c:pt idx="5">
                  <c:v>2.2999999999999998</c:v>
                </c:pt>
                <c:pt idx="6">
                  <c:v>#N/A</c:v>
                </c:pt>
                <c:pt idx="7">
                  <c:v>1.93</c:v>
                </c:pt>
                <c:pt idx="8">
                  <c:v>#N/A</c:v>
                </c:pt>
                <c:pt idx="9">
                  <c:v>2.36</c:v>
                </c:pt>
              </c:numCache>
            </c:numRef>
          </c:val>
          <c:extLst>
            <c:ext xmlns:c16="http://schemas.microsoft.com/office/drawing/2014/chart" uri="{C3380CC4-5D6E-409C-BE32-E72D297353CC}">
              <c16:uniqueId val="{00000006-323C-4FA9-909C-706E61012C8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9.24</c:v>
                </c:pt>
                <c:pt idx="2">
                  <c:v>#N/A</c:v>
                </c:pt>
                <c:pt idx="3">
                  <c:v>7.6</c:v>
                </c:pt>
                <c:pt idx="4">
                  <c:v>#N/A</c:v>
                </c:pt>
                <c:pt idx="5">
                  <c:v>5.47</c:v>
                </c:pt>
                <c:pt idx="6">
                  <c:v>#N/A</c:v>
                </c:pt>
                <c:pt idx="7">
                  <c:v>7.55</c:v>
                </c:pt>
                <c:pt idx="8">
                  <c:v>#N/A</c:v>
                </c:pt>
                <c:pt idx="9">
                  <c:v>5.19</c:v>
                </c:pt>
              </c:numCache>
            </c:numRef>
          </c:val>
          <c:extLst>
            <c:ext xmlns:c16="http://schemas.microsoft.com/office/drawing/2014/chart" uri="{C3380CC4-5D6E-409C-BE32-E72D297353CC}">
              <c16:uniqueId val="{00000007-323C-4FA9-909C-706E61012C83}"/>
            </c:ext>
          </c:extLst>
        </c:ser>
        <c:ser>
          <c:idx val="8"/>
          <c:order val="8"/>
          <c:tx>
            <c:strRef>
              <c:f>データシート!$A$35</c:f>
              <c:strCache>
                <c:ptCount val="1"/>
                <c:pt idx="0">
                  <c:v>大館市水道事業会計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9.4700000000000006</c:v>
                </c:pt>
                <c:pt idx="2">
                  <c:v>#N/A</c:v>
                </c:pt>
                <c:pt idx="3">
                  <c:v>9.66</c:v>
                </c:pt>
                <c:pt idx="4">
                  <c:v>#N/A</c:v>
                </c:pt>
                <c:pt idx="5">
                  <c:v>8.9</c:v>
                </c:pt>
                <c:pt idx="6">
                  <c:v>#N/A</c:v>
                </c:pt>
                <c:pt idx="7">
                  <c:v>9.36</c:v>
                </c:pt>
                <c:pt idx="8">
                  <c:v>#N/A</c:v>
                </c:pt>
                <c:pt idx="9">
                  <c:v>10.039999999999999</c:v>
                </c:pt>
              </c:numCache>
            </c:numRef>
          </c:val>
          <c:extLst>
            <c:ext xmlns:c16="http://schemas.microsoft.com/office/drawing/2014/chart" uri="{C3380CC4-5D6E-409C-BE32-E72D297353CC}">
              <c16:uniqueId val="{00000008-323C-4FA9-909C-706E61012C83}"/>
            </c:ext>
          </c:extLst>
        </c:ser>
        <c:ser>
          <c:idx val="9"/>
          <c:order val="9"/>
          <c:tx>
            <c:strRef>
              <c:f>データシート!$A$36</c:f>
              <c:strCache>
                <c:ptCount val="1"/>
                <c:pt idx="0">
                  <c:v>大館市病院事業会計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2.89</c:v>
                </c:pt>
                <c:pt idx="2">
                  <c:v>#N/A</c:v>
                </c:pt>
                <c:pt idx="3">
                  <c:v>1.91</c:v>
                </c:pt>
                <c:pt idx="4">
                  <c:v>#N/A</c:v>
                </c:pt>
                <c:pt idx="5">
                  <c:v>1.1399999999999999</c:v>
                </c:pt>
                <c:pt idx="6">
                  <c:v>0.55000000000000004</c:v>
                </c:pt>
                <c:pt idx="7">
                  <c:v>#N/A</c:v>
                </c:pt>
                <c:pt idx="8">
                  <c:v>0.39</c:v>
                </c:pt>
                <c:pt idx="9">
                  <c:v>#N/A</c:v>
                </c:pt>
              </c:numCache>
            </c:numRef>
          </c:val>
          <c:extLst>
            <c:ext xmlns:c16="http://schemas.microsoft.com/office/drawing/2014/chart" uri="{C3380CC4-5D6E-409C-BE32-E72D297353CC}">
              <c16:uniqueId val="{00000009-323C-4FA9-909C-706E61012C83}"/>
            </c:ext>
          </c:extLst>
        </c:ser>
        <c:dLbls>
          <c:showLegendKey val="0"/>
          <c:showVal val="0"/>
          <c:showCatName val="0"/>
          <c:showSerName val="0"/>
          <c:showPercent val="0"/>
          <c:showBubbleSize val="0"/>
        </c:dLbls>
        <c:gapWidth val="150"/>
        <c:overlap val="100"/>
        <c:axId val="459646424"/>
        <c:axId val="459642112"/>
      </c:barChart>
      <c:catAx>
        <c:axId val="45964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642112"/>
        <c:crosses val="autoZero"/>
        <c:auto val="1"/>
        <c:lblAlgn val="ctr"/>
        <c:lblOffset val="100"/>
        <c:tickLblSkip val="1"/>
        <c:tickMarkSkip val="1"/>
        <c:noMultiLvlLbl val="0"/>
      </c:catAx>
      <c:valAx>
        <c:axId val="45964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646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3446</c:v>
                </c:pt>
                <c:pt idx="5">
                  <c:v>3297</c:v>
                </c:pt>
                <c:pt idx="8">
                  <c:v>3357</c:v>
                </c:pt>
                <c:pt idx="11">
                  <c:v>3450</c:v>
                </c:pt>
                <c:pt idx="14">
                  <c:v>3367</c:v>
                </c:pt>
              </c:numCache>
            </c:numRef>
          </c:val>
          <c:extLst>
            <c:ext xmlns:c16="http://schemas.microsoft.com/office/drawing/2014/chart" uri="{C3380CC4-5D6E-409C-BE32-E72D297353CC}">
              <c16:uniqueId val="{00000000-994D-4A0C-8902-BF8E01D5FB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4D-4A0C-8902-BF8E01D5FB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206</c:v>
                </c:pt>
                <c:pt idx="3">
                  <c:v>204</c:v>
                </c:pt>
                <c:pt idx="6">
                  <c:v>201</c:v>
                </c:pt>
                <c:pt idx="9">
                  <c:v>201</c:v>
                </c:pt>
                <c:pt idx="12">
                  <c:v>201</c:v>
                </c:pt>
              </c:numCache>
            </c:numRef>
          </c:val>
          <c:extLst>
            <c:ext xmlns:c16="http://schemas.microsoft.com/office/drawing/2014/chart" uri="{C3380CC4-5D6E-409C-BE32-E72D297353CC}">
              <c16:uniqueId val="{00000002-994D-4A0C-8902-BF8E01D5FB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4D-4A0C-8902-BF8E01D5FB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1556</c:v>
                </c:pt>
                <c:pt idx="3">
                  <c:v>1661</c:v>
                </c:pt>
                <c:pt idx="6">
                  <c:v>1619</c:v>
                </c:pt>
                <c:pt idx="9">
                  <c:v>1576</c:v>
                </c:pt>
                <c:pt idx="12">
                  <c:v>1536</c:v>
                </c:pt>
              </c:numCache>
            </c:numRef>
          </c:val>
          <c:extLst>
            <c:ext xmlns:c16="http://schemas.microsoft.com/office/drawing/2014/chart" uri="{C3380CC4-5D6E-409C-BE32-E72D297353CC}">
              <c16:uniqueId val="{00000004-994D-4A0C-8902-BF8E01D5FB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4D-4A0C-8902-BF8E01D5FB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4D-4A0C-8902-BF8E01D5FB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3531</c:v>
                </c:pt>
                <c:pt idx="3">
                  <c:v>3274</c:v>
                </c:pt>
                <c:pt idx="6">
                  <c:v>3181</c:v>
                </c:pt>
                <c:pt idx="9">
                  <c:v>3186</c:v>
                </c:pt>
                <c:pt idx="12">
                  <c:v>3261</c:v>
                </c:pt>
              </c:numCache>
            </c:numRef>
          </c:val>
          <c:extLst>
            <c:ext xmlns:c16="http://schemas.microsoft.com/office/drawing/2014/chart" uri="{C3380CC4-5D6E-409C-BE32-E72D297353CC}">
              <c16:uniqueId val="{00000007-994D-4A0C-8902-BF8E01D5FB32}"/>
            </c:ext>
          </c:extLst>
        </c:ser>
        <c:dLbls>
          <c:showLegendKey val="0"/>
          <c:showVal val="0"/>
          <c:showCatName val="0"/>
          <c:showSerName val="0"/>
          <c:showPercent val="0"/>
          <c:showBubbleSize val="0"/>
        </c:dLbls>
        <c:gapWidth val="100"/>
        <c:overlap val="100"/>
        <c:axId val="459644856"/>
        <c:axId val="459645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1847</c:v>
                </c:pt>
                <c:pt idx="2">
                  <c:v>#N/A</c:v>
                </c:pt>
                <c:pt idx="3">
                  <c:v>#N/A</c:v>
                </c:pt>
                <c:pt idx="4">
                  <c:v>1842</c:v>
                </c:pt>
                <c:pt idx="5">
                  <c:v>#N/A</c:v>
                </c:pt>
                <c:pt idx="6">
                  <c:v>#N/A</c:v>
                </c:pt>
                <c:pt idx="7">
                  <c:v>1644</c:v>
                </c:pt>
                <c:pt idx="8">
                  <c:v>#N/A</c:v>
                </c:pt>
                <c:pt idx="9">
                  <c:v>#N/A</c:v>
                </c:pt>
                <c:pt idx="10">
                  <c:v>1513</c:v>
                </c:pt>
                <c:pt idx="11">
                  <c:v>#N/A</c:v>
                </c:pt>
                <c:pt idx="12">
                  <c:v>#N/A</c:v>
                </c:pt>
                <c:pt idx="13">
                  <c:v>1631</c:v>
                </c:pt>
                <c:pt idx="14">
                  <c:v>#N/A</c:v>
                </c:pt>
              </c:numCache>
            </c:numRef>
          </c:val>
          <c:smooth val="0"/>
          <c:extLst>
            <c:ext xmlns:c16="http://schemas.microsoft.com/office/drawing/2014/chart" uri="{C3380CC4-5D6E-409C-BE32-E72D297353CC}">
              <c16:uniqueId val="{00000008-994D-4A0C-8902-BF8E01D5FB32}"/>
            </c:ext>
          </c:extLst>
        </c:ser>
        <c:dLbls>
          <c:showLegendKey val="0"/>
          <c:showVal val="0"/>
          <c:showCatName val="0"/>
          <c:showSerName val="0"/>
          <c:showPercent val="0"/>
          <c:showBubbleSize val="0"/>
        </c:dLbls>
        <c:marker val="1"/>
        <c:smooth val="0"/>
        <c:axId val="459644856"/>
        <c:axId val="459645248"/>
      </c:lineChart>
      <c:catAx>
        <c:axId val="459644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645248"/>
        <c:crosses val="autoZero"/>
        <c:auto val="1"/>
        <c:lblAlgn val="ctr"/>
        <c:lblOffset val="100"/>
        <c:tickLblSkip val="1"/>
        <c:tickMarkSkip val="1"/>
        <c:noMultiLvlLbl val="0"/>
      </c:catAx>
      <c:valAx>
        <c:axId val="45964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644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37361</c:v>
                </c:pt>
                <c:pt idx="5">
                  <c:v>37423</c:v>
                </c:pt>
                <c:pt idx="8">
                  <c:v>36979</c:v>
                </c:pt>
                <c:pt idx="11">
                  <c:v>36415</c:v>
                </c:pt>
                <c:pt idx="14">
                  <c:v>36383</c:v>
                </c:pt>
              </c:numCache>
            </c:numRef>
          </c:val>
          <c:extLst>
            <c:ext xmlns:c16="http://schemas.microsoft.com/office/drawing/2014/chart" uri="{C3380CC4-5D6E-409C-BE32-E72D297353CC}">
              <c16:uniqueId val="{00000000-BE60-4247-9DF1-D42C839F02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2340</c:v>
                </c:pt>
                <c:pt idx="5">
                  <c:v>2459</c:v>
                </c:pt>
                <c:pt idx="8">
                  <c:v>2686</c:v>
                </c:pt>
                <c:pt idx="11">
                  <c:v>2651</c:v>
                </c:pt>
                <c:pt idx="14">
                  <c:v>1071</c:v>
                </c:pt>
              </c:numCache>
            </c:numRef>
          </c:val>
          <c:extLst>
            <c:ext xmlns:c16="http://schemas.microsoft.com/office/drawing/2014/chart" uri="{C3380CC4-5D6E-409C-BE32-E72D297353CC}">
              <c16:uniqueId val="{00000001-BE60-4247-9DF1-D42C839F02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5886</c:v>
                </c:pt>
                <c:pt idx="5">
                  <c:v>7217</c:v>
                </c:pt>
                <c:pt idx="8">
                  <c:v>7868</c:v>
                </c:pt>
                <c:pt idx="11">
                  <c:v>7688</c:v>
                </c:pt>
                <c:pt idx="14">
                  <c:v>7983</c:v>
                </c:pt>
              </c:numCache>
            </c:numRef>
          </c:val>
          <c:extLst>
            <c:ext xmlns:c16="http://schemas.microsoft.com/office/drawing/2014/chart" uri="{C3380CC4-5D6E-409C-BE32-E72D297353CC}">
              <c16:uniqueId val="{00000002-BE60-4247-9DF1-D42C839F02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60-4247-9DF1-D42C839F02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60-4247-9DF1-D42C839F02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60-4247-9DF1-D42C839F02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7069</c:v>
                </c:pt>
                <c:pt idx="3">
                  <c:v>6451</c:v>
                </c:pt>
                <c:pt idx="6">
                  <c:v>5928</c:v>
                </c:pt>
                <c:pt idx="9">
                  <c:v>5993</c:v>
                </c:pt>
                <c:pt idx="12">
                  <c:v>5720</c:v>
                </c:pt>
              </c:numCache>
            </c:numRef>
          </c:val>
          <c:extLst>
            <c:ext xmlns:c16="http://schemas.microsoft.com/office/drawing/2014/chart" uri="{C3380CC4-5D6E-409C-BE32-E72D297353CC}">
              <c16:uniqueId val="{00000006-BE60-4247-9DF1-D42C839F02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E60-4247-9DF1-D42C839F02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26056</c:v>
                </c:pt>
                <c:pt idx="3">
                  <c:v>25055</c:v>
                </c:pt>
                <c:pt idx="6">
                  <c:v>24371</c:v>
                </c:pt>
                <c:pt idx="9">
                  <c:v>23064</c:v>
                </c:pt>
                <c:pt idx="12">
                  <c:v>21866</c:v>
                </c:pt>
              </c:numCache>
            </c:numRef>
          </c:val>
          <c:extLst>
            <c:ext xmlns:c16="http://schemas.microsoft.com/office/drawing/2014/chart" uri="{C3380CC4-5D6E-409C-BE32-E72D297353CC}">
              <c16:uniqueId val="{00000008-BE60-4247-9DF1-D42C839F02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1096</c:v>
                </c:pt>
                <c:pt idx="3">
                  <c:v>892</c:v>
                </c:pt>
                <c:pt idx="6">
                  <c:v>681</c:v>
                </c:pt>
                <c:pt idx="9">
                  <c:v>491</c:v>
                </c:pt>
                <c:pt idx="12">
                  <c:v>290</c:v>
                </c:pt>
              </c:numCache>
            </c:numRef>
          </c:val>
          <c:extLst>
            <c:ext xmlns:c16="http://schemas.microsoft.com/office/drawing/2014/chart" uri="{C3380CC4-5D6E-409C-BE32-E72D297353CC}">
              <c16:uniqueId val="{00000009-BE60-4247-9DF1-D42C839F02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31760</c:v>
                </c:pt>
                <c:pt idx="3">
                  <c:v>31544</c:v>
                </c:pt>
                <c:pt idx="6">
                  <c:v>30623</c:v>
                </c:pt>
                <c:pt idx="9">
                  <c:v>30553</c:v>
                </c:pt>
                <c:pt idx="12">
                  <c:v>30936</c:v>
                </c:pt>
              </c:numCache>
            </c:numRef>
          </c:val>
          <c:extLst>
            <c:ext xmlns:c16="http://schemas.microsoft.com/office/drawing/2014/chart" uri="{C3380CC4-5D6E-409C-BE32-E72D297353CC}">
              <c16:uniqueId val="{0000000A-BE60-4247-9DF1-D42C839F02C9}"/>
            </c:ext>
          </c:extLst>
        </c:ser>
        <c:dLbls>
          <c:showLegendKey val="0"/>
          <c:showVal val="0"/>
          <c:showCatName val="0"/>
          <c:showSerName val="0"/>
          <c:showPercent val="0"/>
          <c:showBubbleSize val="0"/>
        </c:dLbls>
        <c:gapWidth val="100"/>
        <c:overlap val="100"/>
        <c:axId val="459642504"/>
        <c:axId val="459646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20393</c:v>
                </c:pt>
                <c:pt idx="2">
                  <c:v>#N/A</c:v>
                </c:pt>
                <c:pt idx="3">
                  <c:v>#N/A</c:v>
                </c:pt>
                <c:pt idx="4">
                  <c:v>16843</c:v>
                </c:pt>
                <c:pt idx="5">
                  <c:v>#N/A</c:v>
                </c:pt>
                <c:pt idx="6">
                  <c:v>#N/A</c:v>
                </c:pt>
                <c:pt idx="7">
                  <c:v>14070</c:v>
                </c:pt>
                <c:pt idx="8">
                  <c:v>#N/A</c:v>
                </c:pt>
                <c:pt idx="9">
                  <c:v>#N/A</c:v>
                </c:pt>
                <c:pt idx="10">
                  <c:v>13347</c:v>
                </c:pt>
                <c:pt idx="11">
                  <c:v>#N/A</c:v>
                </c:pt>
                <c:pt idx="12">
                  <c:v>#N/A</c:v>
                </c:pt>
                <c:pt idx="13">
                  <c:v>13376</c:v>
                </c:pt>
                <c:pt idx="14">
                  <c:v>#N/A</c:v>
                </c:pt>
              </c:numCache>
            </c:numRef>
          </c:val>
          <c:smooth val="0"/>
          <c:extLst>
            <c:ext xmlns:c16="http://schemas.microsoft.com/office/drawing/2014/chart" uri="{C3380CC4-5D6E-409C-BE32-E72D297353CC}">
              <c16:uniqueId val="{0000000B-BE60-4247-9DF1-D42C839F02C9}"/>
            </c:ext>
          </c:extLst>
        </c:ser>
        <c:dLbls>
          <c:showLegendKey val="0"/>
          <c:showVal val="0"/>
          <c:showCatName val="0"/>
          <c:showSerName val="0"/>
          <c:showPercent val="0"/>
          <c:showBubbleSize val="0"/>
        </c:dLbls>
        <c:marker val="1"/>
        <c:smooth val="0"/>
        <c:axId val="459642504"/>
        <c:axId val="459646032"/>
      </c:lineChart>
      <c:catAx>
        <c:axId val="45964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9646032"/>
        <c:crosses val="autoZero"/>
        <c:auto val="1"/>
        <c:lblAlgn val="ctr"/>
        <c:lblOffset val="100"/>
        <c:tickLblSkip val="1"/>
        <c:tickMarkSkip val="1"/>
        <c:noMultiLvlLbl val="0"/>
      </c:catAx>
      <c:valAx>
        <c:axId val="45964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642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1965</c:v>
                </c:pt>
                <c:pt idx="1">
                  <c:v>1651</c:v>
                </c:pt>
                <c:pt idx="2">
                  <c:v>1404</c:v>
                </c:pt>
              </c:numCache>
            </c:numRef>
          </c:val>
          <c:extLst>
            <c:ext xmlns:c16="http://schemas.microsoft.com/office/drawing/2014/chart" uri="{C3380CC4-5D6E-409C-BE32-E72D297353CC}">
              <c16:uniqueId val="{00000000-63A7-4397-8B39-4984A65864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1015</c:v>
                </c:pt>
                <c:pt idx="1">
                  <c:v>915</c:v>
                </c:pt>
                <c:pt idx="2">
                  <c:v>815</c:v>
                </c:pt>
              </c:numCache>
            </c:numRef>
          </c:val>
          <c:extLst>
            <c:ext xmlns:c16="http://schemas.microsoft.com/office/drawing/2014/chart" uri="{C3380CC4-5D6E-409C-BE32-E72D297353CC}">
              <c16:uniqueId val="{00000001-63A7-4397-8B39-4984A65864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6697</c:v>
                </c:pt>
                <c:pt idx="1">
                  <c:v>7110</c:v>
                </c:pt>
                <c:pt idx="2">
                  <c:v>7257</c:v>
                </c:pt>
              </c:numCache>
            </c:numRef>
          </c:val>
          <c:extLst>
            <c:ext xmlns:c16="http://schemas.microsoft.com/office/drawing/2014/chart" uri="{C3380CC4-5D6E-409C-BE32-E72D297353CC}">
              <c16:uniqueId val="{00000002-63A7-4397-8B39-4984A658642C}"/>
            </c:ext>
          </c:extLst>
        </c:ser>
        <c:dLbls>
          <c:showLegendKey val="0"/>
          <c:showVal val="0"/>
          <c:showCatName val="0"/>
          <c:showSerName val="0"/>
          <c:showPercent val="0"/>
          <c:showBubbleSize val="0"/>
        </c:dLbls>
        <c:gapWidth val="120"/>
        <c:overlap val="100"/>
        <c:axId val="459647600"/>
        <c:axId val="459647992"/>
      </c:barChart>
      <c:catAx>
        <c:axId val="45964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9647992"/>
        <c:crosses val="autoZero"/>
        <c:auto val="1"/>
        <c:lblAlgn val="ctr"/>
        <c:lblOffset val="100"/>
        <c:tickLblSkip val="1"/>
        <c:tickMarkSkip val="1"/>
        <c:noMultiLvlLbl val="0"/>
      </c:catAx>
      <c:valAx>
        <c:axId val="459647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964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{C81A8117-491B-43DB-8FA8-B71C9EF2F635}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2D6-4317-94BC-CB645DCDB2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{5A935415-E537-4C53-BBBF-DCBA3CC23872}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D6-4317-94BC-CB645DCDB2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{F27C8980-50C9-45E0-989A-8686A135683D}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D6-4317-94BC-CB645DCDB2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{35114366-6D18-4E57-883F-07D84A671511}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D6-4317-94BC-CB645DCDB2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{FC65CD89-A9E4-4C52-9D4A-2892F186B157}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D6-4317-94BC-CB645DCDB2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{DC110397-23E8-47FE-84D9-894ED6A5C5FA}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2D6-4317-94BC-CB645DCDB2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{2DCAF283-5F7F-48EE-8DBD-79931AC7D369}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2D6-4317-94BC-CB645DCDB2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{83F8AB64-7DBD-45A3-BE64-3FB4E9A25F4F}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2D6-4317-94BC-CB645DCDB2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{8934B294-F924-4468-83FF-6AC4986310FF}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2D6-4317-94BC-CB645DCDB2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56.1</c:v>
                </c:pt>
                <c:pt idx="24">
                  <c:v>56.6</c:v>
                </c:pt>
                <c:pt idx="32">
                  <c:v>57.9</c:v>
                </c:pt>
              </c:numCache>
            </c:numRef>
          </c:xVal>
          <c:yVal>
            <c:numRef>
              <c:f>公会計指標分析・財政指標組合せ分析表!$BP$51:$DC$51</c:f>
              <c:numCache>
                <c:formatCode>#,##0.0;"▲ "#,##0.0</c:formatCode>
                <c:ptCount val="40"/>
                <c:pt idx="16">
                  <c:v>74.2</c:v>
                </c:pt>
                <c:pt idx="24">
                  <c:v>72.099999999999994</c:v>
                </c:pt>
                <c:pt idx="32">
                  <c:v>72.900000000000006</c:v>
                </c:pt>
              </c:numCache>
            </c:numRef>
          </c:yVal>
          <c:smooth val="0"/>
          <c:extLst>
            <c:ext xmlns:c16="http://schemas.microsoft.com/office/drawing/2014/chart" uri="{C3380CC4-5D6E-409C-BE32-E72D297353CC}">
              <c16:uniqueId val="{00000009-F2D6-4317-94BC-CB645DCDB2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{08916314-1798-4583-BB0F-141DAA9D3C6C}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2D6-4317-94BC-CB645DCDB2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{63CCDC0F-3C31-4306-9528-389F899F6660}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D6-4317-94BC-CB645DCDB2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{A661C571-0B7A-47A2-B181-92ADF86F590D}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D6-4317-94BC-CB645DCDB2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{38F71A40-736E-4B03-BEB3-EBA0FBFEFCA4}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D6-4317-94BC-CB645DCDB2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{E1A81378-C0B0-41D2-9C1C-27FE4372774C}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D6-4317-94BC-CB645DCDB2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{26C87B77-A807-41C0-B080-DA6CB1D44E7D}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2D6-4317-94BC-CB645DCDB2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{8A11960D-D2E1-4500-85CF-C6B2C8654BAF}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2D6-4317-94BC-CB645DCDB2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{89BEAB96-D4D6-4AC5-9E7C-FEDB713932CA}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2D6-4317-94BC-CB645DCDB2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{F330DCED-DAF3-465D-92E1-9C0F55557DFB}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2D6-4317-94BC-CB645DCDB2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F2D6-4317-94BC-CB645DCDB21D}"/>
            </c:ext>
          </c:extLst>
        </c:ser>
        <c:dLbls>
          <c:showLegendKey val="0"/>
          <c:showVal val="1"/>
          <c:showCatName val="0"/>
          <c:showSerName val="0"/>
          <c:showPercent val="0"/>
          <c:showBubbleSize val="0"/>
        </c:dLbls>
        <c:axId val="459643288"/>
        <c:axId val="459646816"/>
      </c:scatterChart>
      <c:valAx>
        <c:axId val="459643288"/>
        <c:scaling>
          <c:orientation val="minMax"/>
          <c:max val="60.300000000000004"/>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646816"/>
        <c:crosses val="autoZero"/>
        <c:crossBetween val="midCat"/>
      </c:valAx>
      <c:valAx>
        <c:axId val="459646816"/>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643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{6901EA28-EEAE-4D6F-84EE-A94EFB6A931D}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20C-4466-91CE-F793795D3B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{7A6CE416-38D7-40F9-A132-23F034D1EE22}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0C-4466-91CE-F793795D3B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{D9D749DD-B1CF-40F9-9AE0-C817303D7ED0}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0C-4466-91CE-F793795D3B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{99336C6C-8AB1-4135-88DA-62A747B6430B}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0C-4466-91CE-F793795D3B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{A14B9E91-F7E3-4C30-AAA1-3C6CE4CF510E}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0C-4466-91CE-F793795D3B9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{EF4337FA-ACFB-48BA-AEC3-0DAFBD2E5A86}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20C-4466-91CE-F793795D3B9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{CAD5F47F-2FE3-4ACD-97EA-5F1AF26A9148}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20C-4466-91CE-F793795D3B9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{BD27C573-070A-4642-9129-5F3B27244A66}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20C-4466-91CE-F793795D3B9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{26BC14CF-F78F-4627-B1BF-FA7B1F08097C}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20C-4466-91CE-F793795D3B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10.6</c:v>
                </c:pt>
                <c:pt idx="16">
                  <c:v>9.4</c:v>
                </c:pt>
                <c:pt idx="24">
                  <c:v>8.8000000000000007</c:v>
                </c:pt>
                <c:pt idx="32">
                  <c:v>8.5</c:v>
                </c:pt>
              </c:numCache>
            </c:numRef>
          </c:xVal>
          <c:yVal>
            <c:numRef>
              <c:f>公会計指標分析・財政指標組合せ分析表!$BP$73:$DC$73</c:f>
              <c:numCache>
                <c:formatCode>#,##0.0;"▲ "#,##0.0</c:formatCode>
                <c:ptCount val="40"/>
                <c:pt idx="0">
                  <c:v>108.3</c:v>
                </c:pt>
                <c:pt idx="8">
                  <c:v>87.9</c:v>
                </c:pt>
                <c:pt idx="16">
                  <c:v>74.2</c:v>
                </c:pt>
                <c:pt idx="24">
                  <c:v>72.099999999999994</c:v>
                </c:pt>
                <c:pt idx="32">
                  <c:v>72.900000000000006</c:v>
                </c:pt>
              </c:numCache>
            </c:numRef>
          </c:yVal>
          <c:smooth val="0"/>
          <c:extLst>
            <c:ext xmlns:c16="http://schemas.microsoft.com/office/drawing/2014/chart" uri="{C3380CC4-5D6E-409C-BE32-E72D297353CC}">
              <c16:uniqueId val="{00000009-220C-4466-91CE-F793795D3B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{2E1BC540-EC15-46E0-82E4-00E68BB1E662}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20C-4466-91CE-F793795D3B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{A1DD6E3D-144D-40A4-84E5-6CFA67C9ECBB}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0C-4466-91CE-F793795D3B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{5C9C2F8B-6737-44D9-844E-051A2684D6ED}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0C-4466-91CE-F793795D3B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{F04FF2F3-25D3-486B-AECF-14EB139508B6}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0C-4466-91CE-F793795D3B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{91E620A4-0CDA-45D5-B3F4-61B09A64145E}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0C-4466-91CE-F793795D3B9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{5FF9600F-666A-4908-B22D-B5207A050AB9}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20C-4466-91CE-F793795D3B9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{108F149C-4F16-47D5-B248-FD4BBB5BF4C1}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20C-4466-91CE-F793795D3B9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{CE2B5115-A7F6-4189-8D2F-CE6FE3F12D24}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20C-4466-91CE-F793795D3B9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{4C68146F-BFDF-4D09-86C6-8BAC6FF71FEB}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20C-4466-91CE-F793795D3B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220C-4466-91CE-F793795D3B95}"/>
            </c:ext>
          </c:extLst>
        </c:ser>
        <c:dLbls>
          <c:showLegendKey val="0"/>
          <c:showVal val="1"/>
          <c:showCatName val="0"/>
          <c:showSerName val="0"/>
          <c:showPercent val="0"/>
          <c:showBubbleSize val="0"/>
        </c:dLbls>
        <c:axId val="459640936"/>
        <c:axId val="459641720"/>
      </c:scatterChart>
      <c:valAx>
        <c:axId val="459640936"/>
        <c:scaling>
          <c:orientation val="minMax"/>
          <c:max val="12"/>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641720"/>
        <c:crosses val="autoZero"/>
        <c:crossBetween val="midCat"/>
      </c:valAx>
      <c:valAx>
        <c:axId val="459641720"/>
        <c:scaling>
          <c:orientation val="minMax"/>
          <c:max val="12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640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元利償還金は</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年度に借入れた過疎対策事業債の元金償還開始等により</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年度は前年度と比べて増加した。</a:t>
          </a:r>
        </a:p>
        <a:p>
          <a:r>
            <a:rPr kumimoji="1" lang="ja-JP" altLang="en-US" sz="1400">
              <a:solidFill>
                <a:sysClr val="windowText" lastClr="000000"/>
              </a:solidFill>
              <a:latin typeface="ＭＳ ゴシック" pitchFamily="49" charset="-128"/>
              <a:ea typeface="ＭＳ ゴシック" pitchFamily="49" charset="-128"/>
            </a:rPr>
            <a:t>　公営企業債の元利償還金に対する繰入金は、</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年度においては下水道事業債、病院事業債等の元利償還に対する繰入金の減少により、前年度に引き続き低下した。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baseline="0">
              <a:solidFill>
                <a:sysClr val="windowText" lastClr="000000"/>
              </a:solidFill>
              <a:latin typeface="ＭＳ ゴシック" pitchFamily="49" charset="-128"/>
              <a:ea typeface="ＭＳ ゴシック" pitchFamily="49" charset="-128"/>
            </a:rPr>
            <a:t>　算入公債費等は公債費の定時償還の進捗及び都市計画税の廃止により減少した。</a:t>
          </a:r>
          <a:endParaRPr kumimoji="1" lang="ja-JP" altLang="en-US"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この結果、実質公債費比率は過去最低の</a:t>
          </a:r>
          <a:r>
            <a:rPr kumimoji="1" lang="en-US" altLang="ja-JP" sz="1400">
              <a:solidFill>
                <a:sysClr val="windowText" lastClr="000000"/>
              </a:solidFill>
              <a:latin typeface="ＭＳ ゴシック" pitchFamily="49" charset="-128"/>
              <a:ea typeface="ＭＳ ゴシック" pitchFamily="49" charset="-128"/>
            </a:rPr>
            <a:t>8.5</a:t>
          </a:r>
          <a:r>
            <a:rPr kumimoji="1" lang="ja-JP" altLang="en-US" sz="1400">
              <a:solidFill>
                <a:sysClr val="windowText" lastClr="000000"/>
              </a:solidFill>
              <a:latin typeface="ＭＳ ゴシック" pitchFamily="49" charset="-128"/>
              <a:ea typeface="ＭＳ ゴシック" pitchFamily="49" charset="-128"/>
            </a:rPr>
            <a:t>％となった。今後も適正な事業量の管理を行うことで地方債の借入抑制を図る。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Ｈ</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年度に観光交流施設「秋田犬の里」の建設等の地方債の借入に伴う普通建設事業を実施したことにより、一般会計等に係る地方債の現在高が増加した。総合病院改築事業に係る償還額は平成</a:t>
          </a:r>
          <a:r>
            <a:rPr kumimoji="1" lang="en-US" altLang="ja-JP" sz="1200">
              <a:solidFill>
                <a:sysClr val="windowText" lastClr="000000"/>
              </a:solidFill>
              <a:latin typeface="ＭＳ ゴシック" pitchFamily="49" charset="-128"/>
              <a:ea typeface="ＭＳ ゴシック" pitchFamily="49" charset="-128"/>
            </a:rPr>
            <a:t>21</a:t>
          </a:r>
          <a:r>
            <a:rPr kumimoji="1" lang="ja-JP" altLang="en-US" sz="1200">
              <a:solidFill>
                <a:sysClr val="windowText" lastClr="000000"/>
              </a:solidFill>
              <a:latin typeface="ＭＳ ゴシック" pitchFamily="49" charset="-128"/>
              <a:ea typeface="ＭＳ ゴシック" pitchFamily="49" charset="-128"/>
            </a:rPr>
            <a:t>年度がピークであることから、公営企業債等繰入見込額について今後も減少する見込みである。</a:t>
          </a:r>
        </a:p>
        <a:p>
          <a:r>
            <a:rPr kumimoji="1" lang="ja-JP" altLang="en-US" sz="1200">
              <a:solidFill>
                <a:sysClr val="windowText" lastClr="000000"/>
              </a:solidFill>
              <a:latin typeface="ＭＳ ゴシック" pitchFamily="49" charset="-128"/>
              <a:ea typeface="ＭＳ ゴシック" pitchFamily="49" charset="-128"/>
            </a:rPr>
            <a:t>　この結果、将来負担比率は</a:t>
          </a:r>
          <a:r>
            <a:rPr kumimoji="1" lang="en-US" altLang="ja-JP" sz="1200">
              <a:solidFill>
                <a:sysClr val="windowText" lastClr="000000"/>
              </a:solidFill>
              <a:latin typeface="ＭＳ ゴシック" pitchFamily="49" charset="-128"/>
              <a:ea typeface="ＭＳ ゴシック" pitchFamily="49" charset="-128"/>
            </a:rPr>
            <a:t>0.8</a:t>
          </a:r>
          <a:r>
            <a:rPr kumimoji="1" lang="ja-JP" altLang="en-US" sz="1200">
              <a:solidFill>
                <a:sysClr val="windowText" lastClr="000000"/>
              </a:solidFill>
              <a:latin typeface="ＭＳ ゴシック" pitchFamily="49" charset="-128"/>
              <a:ea typeface="ＭＳ ゴシック" pitchFamily="49" charset="-128"/>
            </a:rPr>
            <a:t>ポイント増加して</a:t>
          </a:r>
          <a:r>
            <a:rPr kumimoji="1" lang="en-US" altLang="ja-JP" sz="1200">
              <a:solidFill>
                <a:sysClr val="windowText" lastClr="000000"/>
              </a:solidFill>
              <a:latin typeface="ＭＳ ゴシック" pitchFamily="49" charset="-128"/>
              <a:ea typeface="ＭＳ ゴシック" pitchFamily="49" charset="-128"/>
            </a:rPr>
            <a:t>72.9</a:t>
          </a:r>
          <a:r>
            <a:rPr kumimoji="1" lang="ja-JP" altLang="en-US" sz="1200">
              <a:solidFill>
                <a:sysClr val="windowText" lastClr="000000"/>
              </a:solidFill>
              <a:latin typeface="ＭＳ ゴシック" pitchFamily="49" charset="-128"/>
              <a:ea typeface="ＭＳ ゴシック" pitchFamily="49" charset="-128"/>
            </a:rPr>
            <a:t>％となったが、県営大館工業団地の拡張に伴い緊急に実施することになった市道の付替え工事に対応するため財政調整基金を取崩したことから充当可能基金が減少したこと及び今後の本庁舎の新築に伴う地方債の借入により比率が上昇することが予想される。</a:t>
          </a:r>
        </a:p>
        <a:p>
          <a:r>
            <a:rPr kumimoji="1" lang="ja-JP" altLang="en-US" sz="1200">
              <a:solidFill>
                <a:sysClr val="windowText" lastClr="000000"/>
              </a:solidFill>
              <a:latin typeface="ＭＳ ゴシック" pitchFamily="49" charset="-128"/>
              <a:ea typeface="ＭＳ ゴシック" pitchFamily="49" charset="-128"/>
            </a:rPr>
            <a:t>　今後も適切な事業量の管理を行うことで地方債借入の抑制を図り、併せて市税を中心とした歳入の確保に努め財政の健全化を図る。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県営大館工業団地の拡張に伴い緊急に実施することになった市道の付替え工事への対応により財政調整基金が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百万円の減少、地方債償還への充当により減債基金が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百万円の減少となっている。一方、本庁舎建設事業や公共施設解体等への充当により残高が減少した基金があるものの、ふるさと納税の増加などにより、その他特定目的基金では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目標積立額に近づくように、減債基金と合わせ地方財政法第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項の規定による額以上を積み立てていく方針。</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については、今後も同程度以上の残高を維持していく方針。その他特定目的基金については、庁舎建設や公共施設の老朽化に伴う更新・建替・解体などの大型事業への充当により残高の減少が考えられることから、計画的な積み立て等、その運用について適切に行う必要がある。また、特定の施設の整備等を目的とする複数の基金と公共施設解体撤去基金を整理統合することで、公共施設全般の維持補修等の財源に活用できるよう整備したい。</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・地域振興基金：新市建設計画に基づく地域づくりに要する経費。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・庁舎等整備資金：本庁舎及びその付帯設備の整備に要する経費。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・ふるさと応援寄附基金：子どもの成長支援や教育支援、生活弱者が安心して暮らせるまちづくり、環境保全及び資源循環、秋田犬のふるさと大館に関する事業、寄附される方が希望する事業に要する経費。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・ふるさと基金：健康で文化的なふるさとづくり（ハード事業を除く）に要する経費。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・公共施設解体撤去基金：用途を廃止した公共施設の解体及び除去に要する経費。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老朽化した公共施設解体のため公共施設解体撤去基金を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百万円を取り崩したが、ふるさと応援寄附の増に伴い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百万円を積み立てたため、全体として残高が増加した。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維持補修費や建替・解体費用の増加が見込まれるため、特定の施設の整備等を目的とする複数の基金と公共施設解体撤去基金を整理統合することで、公共施設全般の計画的な維持補修等の財源に活用できるよう整備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大館工業団地拡張事業に伴う道路等付替事業の財源としたため、残高が減少した。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合併算定替の段階的縮減による普通交付税の減等により、基金の取り崩し額が増加することが懸念されるが、標準財政規模（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21,604,036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億円）程度を確保できるよう目指していく。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地方債償還財源として取り崩しを行ったため、残高が減少した。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庁舎建設など大型事業が進んでおり公債費の増加が見込まれているため、今後の償還に備え財政調整基金と合わせて地方財政法第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項の規定による額以上の積み立てを行い、標準財政規模（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21,604,036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億円）程度を確保できるよう目指していく。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72,623
72,279
913.22
39,703,448
37,643,903
1,137,330
21,604,036
30,935,539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aseline="0">
              <a:effectLst/>
              <a:latin typeface="ＭＳ Ｐゴシック" panose="020B0600070205080204" pitchFamily="50" charset="-128"/>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57.9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％と類似団体平均を若干下回っている。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これは児童館など老朽化の進んでいる施設が多い中、有形固定資産額の約半数を占める道路について、平成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年代前半に積極的に改良を行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った結果、</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49.4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％と類似団体平均を下回っていることによるものと考えられる。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今後は公共施設等総合管理計画並びに個別施設計画に基づき、本庁舎建替え事業を実施しつつ老朽化施設の統廃合、長寿命化に取り組んでいく。</a:t>
          </a:r>
          <a:endParaRPr lang="ja-JP" altLang="ja-JP" sz="1000">
            <a:effectLst/>
            <a:latin typeface="ＭＳ Ｐゴシック" panose="020B0600070205080204" pitchFamily="50" charset="-128"/>
            <a:ea typeface="ＭＳ Ｐゴシック" panose="020B0600070205080204" pitchFamily="50" charset="-128"/>
          </a:endParaRPr>
        </a:p>
        <a:p>
          <a:endParaRPr lang="ja-JP" altLang="ja-JP" sz="1000" baseline="0">
            <a:effectLst/>
            <a:latin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148681</xdr:rowOff>
    </xdr:from>
    <xdr:to>
      <xdr:col>23</xdr:col>
      <xdr:colOff>136525</xdr:colOff>
      <xdr:row>30</xdr:row>
      <xdr:rowOff>78831</xdr:rowOff>
    </xdr:to>
    <xdr:sp macro="" textlink="">
      <xdr:nvSpPr>
        <xdr:cNvPr id="81" name="楕円 80"/>
        <xdr:cNvSpPr/>
      </xdr:nvSpPr>
      <xdr:spPr>
        <a:xfrm>
          <a:off x="47117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127108</xdr:rowOff>
    </xdr:from>
    <xdr:ext cx="405111" cy="259045"/>
    <xdr:sp macro="" textlink="">
      <xdr:nvSpPr>
        <xdr:cNvPr id="82" name="有形固定資産減価償却率該当値テキスト"/>
        <xdr:cNvSpPr txBox="1"/>
      </xdr:nvSpPr>
      <xdr:spPr>
        <a:xfrm>
          <a:off x="4813300" y="5870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17326</xdr:rowOff>
    </xdr:from>
    <xdr:to>
      <xdr:col>19</xdr:col>
      <xdr:colOff>187325</xdr:colOff>
      <xdr:row>30</xdr:row>
      <xdr:rowOff>118926</xdr:rowOff>
    </xdr:to>
    <xdr:sp macro="" textlink="">
      <xdr:nvSpPr>
        <xdr:cNvPr id="83" name="楕円 82"/>
        <xdr:cNvSpPr/>
      </xdr:nvSpPr>
      <xdr:spPr>
        <a:xfrm>
          <a:off x="4000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28031</xdr:rowOff>
    </xdr:from>
    <xdr:to>
      <xdr:col>23</xdr:col>
      <xdr:colOff>85725</xdr:colOff>
      <xdr:row>30</xdr:row>
      <xdr:rowOff>68126</xdr:rowOff>
    </xdr:to>
    <xdr:cxnSp macro="">
      <xdr:nvCxnSpPr>
        <xdr:cNvPr id="84" name="直線コネクタ 83"/>
        <xdr:cNvCxnSpPr/>
      </xdr:nvCxnSpPr>
      <xdr:spPr>
        <a:xfrm flipV="1">
          <a:off x="4051300" y="5943056"/>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32748</xdr:rowOff>
    </xdr:from>
    <xdr:to>
      <xdr:col>15</xdr:col>
      <xdr:colOff>187325</xdr:colOff>
      <xdr:row>30</xdr:row>
      <xdr:rowOff>134348</xdr:rowOff>
    </xdr:to>
    <xdr:sp macro="" textlink="">
      <xdr:nvSpPr>
        <xdr:cNvPr id="85" name="楕円 84"/>
        <xdr:cNvSpPr/>
      </xdr:nvSpPr>
      <xdr:spPr>
        <a:xfrm>
          <a:off x="3238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68126</xdr:rowOff>
    </xdr:from>
    <xdr:to>
      <xdr:col>19</xdr:col>
      <xdr:colOff>136525</xdr:colOff>
      <xdr:row>30</xdr:row>
      <xdr:rowOff>83548</xdr:rowOff>
    </xdr:to>
    <xdr:cxnSp macro="">
      <xdr:nvCxnSpPr>
        <xdr:cNvPr id="86" name="直線コネクタ 85"/>
        <xdr:cNvCxnSpPr/>
      </xdr:nvCxnSpPr>
      <xdr:spPr>
        <a:xfrm flipV="1">
          <a:off x="3289300" y="5983151"/>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7"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8"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110053</xdr:rowOff>
    </xdr:from>
    <xdr:ext cx="405111" cy="259045"/>
    <xdr:sp macro="" textlink="">
      <xdr:nvSpPr>
        <xdr:cNvPr id="90" name="n_1mainValue有形固定資産減価償却率"/>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125475</xdr:rowOff>
    </xdr:from>
    <xdr:ext cx="405111" cy="259045"/>
    <xdr:sp macro="" textlink="">
      <xdr:nvSpPr>
        <xdr:cNvPr id="91" name="n_2mainValue有形固定資産減価償却率"/>
        <xdr:cNvSpPr txBox="1"/>
      </xdr:nvSpPr>
      <xdr:spPr>
        <a:xfrm>
          <a:off x="30867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と類似団体を上回っており、主な要因としては、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大館市観光交流施設「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秋田犬の里」の新築及び周辺環境整備や本庁舎建設実施設計</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に伴</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地方債の借入を行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ったことにより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に伴い地方債の借入を行う予定であることから、さらに将来負担額が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することが予想されており、普通建設事業を厳選し、地方債残高の増加を抑制していく。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79318</xdr:rowOff>
    </xdr:from>
    <xdr:to>
      <xdr:col>76</xdr:col>
      <xdr:colOff>73025</xdr:colOff>
      <xdr:row>30</xdr:row>
      <xdr:rowOff>9468</xdr:rowOff>
    </xdr:to>
    <xdr:sp macro="" textlink="">
      <xdr:nvSpPr>
        <xdr:cNvPr id="133" name="楕円 132"/>
        <xdr:cNvSpPr/>
      </xdr:nvSpPr>
      <xdr:spPr>
        <a:xfrm>
          <a:off x="14744700" y="58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102195</xdr:rowOff>
    </xdr:from>
    <xdr:ext cx="469744" cy="259045"/>
    <xdr:sp macro="" textlink="">
      <xdr:nvSpPr>
        <xdr:cNvPr id="134" name="債務償還比率該当値テキスト"/>
        <xdr:cNvSpPr txBox="1"/>
      </xdr:nvSpPr>
      <xdr:spPr>
        <a:xfrm>
          <a:off x="14846300" y="567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126217</xdr:rowOff>
    </xdr:from>
    <xdr:to>
      <xdr:col>72</xdr:col>
      <xdr:colOff>123825</xdr:colOff>
      <xdr:row>30</xdr:row>
      <xdr:rowOff>56367</xdr:rowOff>
    </xdr:to>
    <xdr:sp macro="" textlink="">
      <xdr:nvSpPr>
        <xdr:cNvPr id="135" name="楕円 134"/>
        <xdr:cNvSpPr/>
      </xdr:nvSpPr>
      <xdr:spPr>
        <a:xfrm>
          <a:off x="14033500" y="58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130118</xdr:rowOff>
    </xdr:from>
    <xdr:to>
      <xdr:col>76</xdr:col>
      <xdr:colOff>22225</xdr:colOff>
      <xdr:row>30</xdr:row>
      <xdr:rowOff>5567</xdr:rowOff>
    </xdr:to>
    <xdr:cxnSp macro="">
      <xdr:nvCxnSpPr>
        <xdr:cNvPr id="136" name="直線コネクタ 135"/>
        <xdr:cNvCxnSpPr/>
      </xdr:nvCxnSpPr>
      <xdr:spPr>
        <a:xfrm flipV="1">
          <a:off x="14084300" y="5873693"/>
          <a:ext cx="7112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72894</xdr:rowOff>
    </xdr:from>
    <xdr:ext cx="469744" cy="259045"/>
    <xdr:sp macro="" textlink="">
      <xdr:nvSpPr>
        <xdr:cNvPr id="138" name="n_1mainValue債務償還比率"/>
        <xdr:cNvSpPr txBox="1"/>
      </xdr:nvSpPr>
      <xdr:spPr>
        <a:xfrm>
          <a:off x="13836727" y="564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72,623
72,279
913.22
39,703,448
37,643,903
1,137,330
21,604,036
30,935,539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71" name="楕円 70"/>
        <xdr:cNvSpPr/>
      </xdr:nvSpPr>
      <xdr:spPr>
        <a:xfrm>
          <a:off x="4584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91457</xdr:rowOff>
    </xdr:from>
    <xdr:ext cx="405111" cy="259045"/>
    <xdr:sp macro="" textlink="">
      <xdr:nvSpPr>
        <xdr:cNvPr id="72" name="【道路】&#10;有形固定資産減価償却率該当値テキスト"/>
        <xdr:cNvSpPr txBox="1"/>
      </xdr:nvSpPr>
      <xdr:spPr>
        <a:xfrm>
          <a:off x="4673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149225</xdr:rowOff>
    </xdr:from>
    <xdr:to>
      <xdr:col>20</xdr:col>
      <xdr:colOff>38100</xdr:colOff>
      <xdr:row>39</xdr:row>
      <xdr:rowOff>79375</xdr:rowOff>
    </xdr:to>
    <xdr:sp macro="" textlink="">
      <xdr:nvSpPr>
        <xdr:cNvPr id="73" name="楕円 72"/>
        <xdr:cNvSpPr/>
      </xdr:nvSpPr>
      <xdr:spPr>
        <a:xfrm>
          <a:off x="3746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163830</xdr:rowOff>
    </xdr:from>
    <xdr:to>
      <xdr:col>24</xdr:col>
      <xdr:colOff>63500</xdr:colOff>
      <xdr:row>39</xdr:row>
      <xdr:rowOff>28575</xdr:rowOff>
    </xdr:to>
    <xdr:cxnSp macro="">
      <xdr:nvCxnSpPr>
        <xdr:cNvPr id="74" name="直線コネクタ 73"/>
        <xdr:cNvCxnSpPr/>
      </xdr:nvCxnSpPr>
      <xdr:spPr>
        <a:xfrm flipV="1">
          <a:off x="3797300" y="66789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5" name="楕円 74"/>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28575</xdr:rowOff>
    </xdr:from>
    <xdr:to>
      <xdr:col>19</xdr:col>
      <xdr:colOff>177800</xdr:colOff>
      <xdr:row>39</xdr:row>
      <xdr:rowOff>64770</xdr:rowOff>
    </xdr:to>
    <xdr:cxnSp macro="">
      <xdr:nvCxnSpPr>
        <xdr:cNvPr id="76" name="直線コネクタ 75"/>
        <xdr:cNvCxnSpPr/>
      </xdr:nvCxnSpPr>
      <xdr:spPr>
        <a:xfrm flipV="1">
          <a:off x="2908300" y="6715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70502</xdr:rowOff>
    </xdr:from>
    <xdr:ext cx="405111" cy="259045"/>
    <xdr:sp macro="" textlink="">
      <xdr:nvSpPr>
        <xdr:cNvPr id="80" name="n_1mainValue【道路】&#10;有形固定資産減価償却率"/>
        <xdr:cNvSpPr txBox="1"/>
      </xdr:nvSpPr>
      <xdr:spPr>
        <a:xfrm>
          <a:off x="3582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1" name="n_2mainValue【道路】&#10;有形固定資産減価償却率"/>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55423</xdr:rowOff>
    </xdr:from>
    <xdr:to>
      <xdr:col>55</xdr:col>
      <xdr:colOff>50800</xdr:colOff>
      <xdr:row>40</xdr:row>
      <xdr:rowOff>157023</xdr:rowOff>
    </xdr:to>
    <xdr:sp macro="" textlink="">
      <xdr:nvSpPr>
        <xdr:cNvPr id="120" name="楕円 119"/>
        <xdr:cNvSpPr/>
      </xdr:nvSpPr>
      <xdr:spPr>
        <a:xfrm>
          <a:off x="10426700" y="69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78300</xdr:rowOff>
    </xdr:from>
    <xdr:ext cx="534377" cy="259045"/>
    <xdr:sp macro="" textlink="">
      <xdr:nvSpPr>
        <xdr:cNvPr id="121" name="【道路】&#10;一人当たり延長該当値テキスト"/>
        <xdr:cNvSpPr txBox="1"/>
      </xdr:nvSpPr>
      <xdr:spPr>
        <a:xfrm>
          <a:off x="10515600" y="67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58451</xdr:rowOff>
    </xdr:from>
    <xdr:to>
      <xdr:col>50</xdr:col>
      <xdr:colOff>165100</xdr:colOff>
      <xdr:row>40</xdr:row>
      <xdr:rowOff>160051</xdr:rowOff>
    </xdr:to>
    <xdr:sp macro="" textlink="">
      <xdr:nvSpPr>
        <xdr:cNvPr id="122" name="楕円 121"/>
        <xdr:cNvSpPr/>
      </xdr:nvSpPr>
      <xdr:spPr>
        <a:xfrm>
          <a:off x="9588500" y="69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106223</xdr:rowOff>
    </xdr:from>
    <xdr:to>
      <xdr:col>55</xdr:col>
      <xdr:colOff>0</xdr:colOff>
      <xdr:row>40</xdr:row>
      <xdr:rowOff>109251</xdr:rowOff>
    </xdr:to>
    <xdr:cxnSp macro="">
      <xdr:nvCxnSpPr>
        <xdr:cNvPr id="123" name="直線コネクタ 122"/>
        <xdr:cNvCxnSpPr/>
      </xdr:nvCxnSpPr>
      <xdr:spPr>
        <a:xfrm flipV="1">
          <a:off x="9639300" y="6964223"/>
          <a:ext cx="8382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63195</xdr:rowOff>
    </xdr:from>
    <xdr:to>
      <xdr:col>46</xdr:col>
      <xdr:colOff>38100</xdr:colOff>
      <xdr:row>40</xdr:row>
      <xdr:rowOff>164795</xdr:rowOff>
    </xdr:to>
    <xdr:sp macro="" textlink="">
      <xdr:nvSpPr>
        <xdr:cNvPr id="124" name="楕円 123"/>
        <xdr:cNvSpPr/>
      </xdr:nvSpPr>
      <xdr:spPr>
        <a:xfrm>
          <a:off x="8699500" y="69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109251</xdr:rowOff>
    </xdr:from>
    <xdr:to>
      <xdr:col>50</xdr:col>
      <xdr:colOff>114300</xdr:colOff>
      <xdr:row>40</xdr:row>
      <xdr:rowOff>113995</xdr:rowOff>
    </xdr:to>
    <xdr:cxnSp macro="">
      <xdr:nvCxnSpPr>
        <xdr:cNvPr id="125" name="直線コネクタ 124"/>
        <xdr:cNvCxnSpPr/>
      </xdr:nvCxnSpPr>
      <xdr:spPr>
        <a:xfrm flipV="1">
          <a:off x="8750300" y="6967251"/>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27"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151178</xdr:rowOff>
    </xdr:from>
    <xdr:ext cx="534377" cy="259045"/>
    <xdr:sp macro="" textlink="">
      <xdr:nvSpPr>
        <xdr:cNvPr id="129" name="n_1mainValue【道路】&#10;一人当たり延長"/>
        <xdr:cNvSpPr txBox="1"/>
      </xdr:nvSpPr>
      <xdr:spPr>
        <a:xfrm>
          <a:off x="9359411" y="70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9872</xdr:rowOff>
    </xdr:from>
    <xdr:ext cx="534377" cy="259045"/>
    <xdr:sp macro="" textlink="">
      <xdr:nvSpPr>
        <xdr:cNvPr id="130" name="n_2mainValue【道路】&#10;一人当たり延長"/>
        <xdr:cNvSpPr txBox="1"/>
      </xdr:nvSpPr>
      <xdr:spPr>
        <a:xfrm>
          <a:off x="8483111" y="66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170" name="楕円 169"/>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83837</xdr:rowOff>
    </xdr:from>
    <xdr:ext cx="405111" cy="259045"/>
    <xdr:sp macro="" textlink="">
      <xdr:nvSpPr>
        <xdr:cNvPr id="171" name="【橋りょう・トンネル】&#10;有形固定資産減価償却率該当値テキスト"/>
        <xdr:cNvSpPr txBox="1"/>
      </xdr:nvSpPr>
      <xdr:spPr>
        <a:xfrm>
          <a:off x="4673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84455</xdr:rowOff>
    </xdr:from>
    <xdr:to>
      <xdr:col>20</xdr:col>
      <xdr:colOff>38100</xdr:colOff>
      <xdr:row>61</xdr:row>
      <xdr:rowOff>14605</xdr:rowOff>
    </xdr:to>
    <xdr:sp macro="" textlink="">
      <xdr:nvSpPr>
        <xdr:cNvPr id="172" name="楕円 171"/>
        <xdr:cNvSpPr/>
      </xdr:nvSpPr>
      <xdr:spPr>
        <a:xfrm>
          <a:off x="3746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135255</xdr:rowOff>
    </xdr:from>
    <xdr:to>
      <xdr:col>24</xdr:col>
      <xdr:colOff>63500</xdr:colOff>
      <xdr:row>60</xdr:row>
      <xdr:rowOff>156210</xdr:rowOff>
    </xdr:to>
    <xdr:cxnSp macro="">
      <xdr:nvCxnSpPr>
        <xdr:cNvPr id="173" name="直線コネクタ 172"/>
        <xdr:cNvCxnSpPr/>
      </xdr:nvCxnSpPr>
      <xdr:spPr>
        <a:xfrm>
          <a:off x="3797300" y="104222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111125</xdr:rowOff>
    </xdr:from>
    <xdr:to>
      <xdr:col>15</xdr:col>
      <xdr:colOff>101600</xdr:colOff>
      <xdr:row>61</xdr:row>
      <xdr:rowOff>41275</xdr:rowOff>
    </xdr:to>
    <xdr:sp macro="" textlink="">
      <xdr:nvSpPr>
        <xdr:cNvPr id="174" name="楕円 173"/>
        <xdr:cNvSpPr/>
      </xdr:nvSpPr>
      <xdr:spPr>
        <a:xfrm>
          <a:off x="2857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135255</xdr:rowOff>
    </xdr:from>
    <xdr:to>
      <xdr:col>19</xdr:col>
      <xdr:colOff>177800</xdr:colOff>
      <xdr:row>60</xdr:row>
      <xdr:rowOff>161925</xdr:rowOff>
    </xdr:to>
    <xdr:cxnSp macro="">
      <xdr:nvCxnSpPr>
        <xdr:cNvPr id="175" name="直線コネクタ 174"/>
        <xdr:cNvCxnSpPr/>
      </xdr:nvCxnSpPr>
      <xdr:spPr>
        <a:xfrm flipV="1">
          <a:off x="2908300" y="10422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5732</xdr:rowOff>
    </xdr:from>
    <xdr:ext cx="405111" cy="259045"/>
    <xdr:sp macro="" textlink="">
      <xdr:nvSpPr>
        <xdr:cNvPr id="179" name="n_1mainValue【橋りょう・トンネ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180" name="n_2mainValue【橋りょう・トンネル】&#10;有形固定資産減価償却率"/>
        <xdr:cNvSpPr txBox="1"/>
      </xdr:nvSpPr>
      <xdr:spPr>
        <a:xfrm>
          <a:off x="2705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5468</xdr:rowOff>
    </xdr:from>
    <xdr:to>
      <xdr:col>55</xdr:col>
      <xdr:colOff>50800</xdr:colOff>
      <xdr:row>62</xdr:row>
      <xdr:rowOff>107068</xdr:rowOff>
    </xdr:to>
    <xdr:sp macro="" textlink="">
      <xdr:nvSpPr>
        <xdr:cNvPr id="217" name="楕円 216"/>
        <xdr:cNvSpPr/>
      </xdr:nvSpPr>
      <xdr:spPr>
        <a:xfrm>
          <a:off x="10426700" y="106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155345</xdr:rowOff>
    </xdr:from>
    <xdr:ext cx="599010" cy="259045"/>
    <xdr:sp macro="" textlink="">
      <xdr:nvSpPr>
        <xdr:cNvPr id="218" name="【橋りょう・トンネル】&#10;一人当たり有形固定資産（償却資産）額該当値テキスト"/>
        <xdr:cNvSpPr txBox="1"/>
      </xdr:nvSpPr>
      <xdr:spPr>
        <a:xfrm>
          <a:off x="10515600" y="1061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24688</xdr:rowOff>
    </xdr:from>
    <xdr:to>
      <xdr:col>50</xdr:col>
      <xdr:colOff>165100</xdr:colOff>
      <xdr:row>62</xdr:row>
      <xdr:rowOff>126288</xdr:rowOff>
    </xdr:to>
    <xdr:sp macro="" textlink="">
      <xdr:nvSpPr>
        <xdr:cNvPr id="219" name="楕円 218"/>
        <xdr:cNvSpPr/>
      </xdr:nvSpPr>
      <xdr:spPr>
        <a:xfrm>
          <a:off x="9588500" y="106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56268</xdr:rowOff>
    </xdr:from>
    <xdr:to>
      <xdr:col>55</xdr:col>
      <xdr:colOff>0</xdr:colOff>
      <xdr:row>62</xdr:row>
      <xdr:rowOff>75488</xdr:rowOff>
    </xdr:to>
    <xdr:cxnSp macro="">
      <xdr:nvCxnSpPr>
        <xdr:cNvPr id="220" name="直線コネクタ 219"/>
        <xdr:cNvCxnSpPr/>
      </xdr:nvCxnSpPr>
      <xdr:spPr>
        <a:xfrm flipV="1">
          <a:off x="9639300" y="10686168"/>
          <a:ext cx="8382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21767</xdr:rowOff>
    </xdr:from>
    <xdr:to>
      <xdr:col>46</xdr:col>
      <xdr:colOff>38100</xdr:colOff>
      <xdr:row>62</xdr:row>
      <xdr:rowOff>123367</xdr:rowOff>
    </xdr:to>
    <xdr:sp macro="" textlink="">
      <xdr:nvSpPr>
        <xdr:cNvPr id="221" name="楕円 220"/>
        <xdr:cNvSpPr/>
      </xdr:nvSpPr>
      <xdr:spPr>
        <a:xfrm>
          <a:off x="8699500" y="106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72567</xdr:rowOff>
    </xdr:from>
    <xdr:to>
      <xdr:col>50</xdr:col>
      <xdr:colOff>114300</xdr:colOff>
      <xdr:row>62</xdr:row>
      <xdr:rowOff>75488</xdr:rowOff>
    </xdr:to>
    <xdr:cxnSp macro="">
      <xdr:nvCxnSpPr>
        <xdr:cNvPr id="222" name="直線コネクタ 221"/>
        <xdr:cNvCxnSpPr/>
      </xdr:nvCxnSpPr>
      <xdr:spPr>
        <a:xfrm>
          <a:off x="8750300" y="1070246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117415</xdr:rowOff>
    </xdr:from>
    <xdr:ext cx="599010" cy="259045"/>
    <xdr:sp macro="" textlink="">
      <xdr:nvSpPr>
        <xdr:cNvPr id="226" name="n_1mainValue【橋りょう・トンネル】&#10;一人当たり有形固定資産（償却資産）額"/>
        <xdr:cNvSpPr txBox="1"/>
      </xdr:nvSpPr>
      <xdr:spPr>
        <a:xfrm>
          <a:off x="9327095" y="1074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114494</xdr:rowOff>
    </xdr:from>
    <xdr:ext cx="599010" cy="259045"/>
    <xdr:sp macro="" textlink="">
      <xdr:nvSpPr>
        <xdr:cNvPr id="227" name="n_2mainValue【橋りょう・トンネル】&#10;一人当たり有形固定資産（償却資産）額"/>
        <xdr:cNvSpPr txBox="1"/>
      </xdr:nvSpPr>
      <xdr:spPr>
        <a:xfrm>
          <a:off x="8450795" y="1074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68" name="楕円 267"/>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137177</xdr:rowOff>
    </xdr:from>
    <xdr:ext cx="405111" cy="259045"/>
    <xdr:sp macro="" textlink="">
      <xdr:nvSpPr>
        <xdr:cNvPr id="269" name="【公営住宅】&#10;有形固定資産減価償却率該当値テキスト"/>
        <xdr:cNvSpPr txBox="1"/>
      </xdr:nvSpPr>
      <xdr:spPr>
        <a:xfrm>
          <a:off x="4673600"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26488</xdr:rowOff>
    </xdr:from>
    <xdr:to>
      <xdr:col>20</xdr:col>
      <xdr:colOff>38100</xdr:colOff>
      <xdr:row>81</xdr:row>
      <xdr:rowOff>128088</xdr:rowOff>
    </xdr:to>
    <xdr:sp macro="" textlink="">
      <xdr:nvSpPr>
        <xdr:cNvPr id="270" name="楕円 269"/>
        <xdr:cNvSpPr/>
      </xdr:nvSpPr>
      <xdr:spPr>
        <a:xfrm>
          <a:off x="3746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77288</xdr:rowOff>
    </xdr:to>
    <xdr:cxnSp macro="">
      <xdr:nvCxnSpPr>
        <xdr:cNvPr id="271" name="直線コネクタ 270"/>
        <xdr:cNvCxnSpPr/>
      </xdr:nvCxnSpPr>
      <xdr:spPr>
        <a:xfrm flipV="1">
          <a:off x="3797300" y="1392555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121194</xdr:rowOff>
    </xdr:from>
    <xdr:to>
      <xdr:col>15</xdr:col>
      <xdr:colOff>101600</xdr:colOff>
      <xdr:row>81</xdr:row>
      <xdr:rowOff>51344</xdr:rowOff>
    </xdr:to>
    <xdr:sp macro="" textlink="">
      <xdr:nvSpPr>
        <xdr:cNvPr id="272" name="楕円 271"/>
        <xdr:cNvSpPr/>
      </xdr:nvSpPr>
      <xdr:spPr>
        <a:xfrm>
          <a:off x="2857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544</xdr:rowOff>
    </xdr:from>
    <xdr:to>
      <xdr:col>19</xdr:col>
      <xdr:colOff>177800</xdr:colOff>
      <xdr:row>81</xdr:row>
      <xdr:rowOff>77288</xdr:rowOff>
    </xdr:to>
    <xdr:cxnSp macro="">
      <xdr:nvCxnSpPr>
        <xdr:cNvPr id="273" name="直線コネクタ 272"/>
        <xdr:cNvCxnSpPr/>
      </xdr:nvCxnSpPr>
      <xdr:spPr>
        <a:xfrm>
          <a:off x="2908300" y="1388799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4"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5"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119215</xdr:rowOff>
    </xdr:from>
    <xdr:ext cx="405111" cy="259045"/>
    <xdr:sp macro="" textlink="">
      <xdr:nvSpPr>
        <xdr:cNvPr id="277" name="n_1mainValue【公営住宅】&#10;有形固定資産減価償却率"/>
        <xdr:cNvSpPr txBox="1"/>
      </xdr:nvSpPr>
      <xdr:spPr>
        <a:xfrm>
          <a:off x="35820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42471</xdr:rowOff>
    </xdr:from>
    <xdr:ext cx="405111" cy="259045"/>
    <xdr:sp macro="" textlink="">
      <xdr:nvSpPr>
        <xdr:cNvPr id="278" name="n_2mainValue【公営住宅】&#10;有形固定資産減価償却率"/>
        <xdr:cNvSpPr txBox="1"/>
      </xdr:nvSpPr>
      <xdr:spPr>
        <a:xfrm>
          <a:off x="2705744" y="1392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45213</xdr:rowOff>
    </xdr:from>
    <xdr:to>
      <xdr:col>55</xdr:col>
      <xdr:colOff>50800</xdr:colOff>
      <xdr:row>83</xdr:row>
      <xdr:rowOff>146813</xdr:rowOff>
    </xdr:to>
    <xdr:sp macro="" textlink="">
      <xdr:nvSpPr>
        <xdr:cNvPr id="317" name="楕円 316"/>
        <xdr:cNvSpPr/>
      </xdr:nvSpPr>
      <xdr:spPr>
        <a:xfrm>
          <a:off x="1042670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68090</xdr:rowOff>
    </xdr:from>
    <xdr:ext cx="469744" cy="259045"/>
    <xdr:sp macro="" textlink="">
      <xdr:nvSpPr>
        <xdr:cNvPr id="318" name="【公営住宅】&#10;一人当たり面積該当値テキスト"/>
        <xdr:cNvSpPr txBox="1"/>
      </xdr:nvSpPr>
      <xdr:spPr>
        <a:xfrm>
          <a:off x="10515600" y="14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32258</xdr:rowOff>
    </xdr:from>
    <xdr:to>
      <xdr:col>50</xdr:col>
      <xdr:colOff>165100</xdr:colOff>
      <xdr:row>83</xdr:row>
      <xdr:rowOff>133858</xdr:rowOff>
    </xdr:to>
    <xdr:sp macro="" textlink="">
      <xdr:nvSpPr>
        <xdr:cNvPr id="319" name="楕円 318"/>
        <xdr:cNvSpPr/>
      </xdr:nvSpPr>
      <xdr:spPr>
        <a:xfrm>
          <a:off x="9588500" y="142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83058</xdr:rowOff>
    </xdr:from>
    <xdr:to>
      <xdr:col>55</xdr:col>
      <xdr:colOff>0</xdr:colOff>
      <xdr:row>83</xdr:row>
      <xdr:rowOff>96013</xdr:rowOff>
    </xdr:to>
    <xdr:cxnSp macro="">
      <xdr:nvCxnSpPr>
        <xdr:cNvPr id="320" name="直線コネクタ 319"/>
        <xdr:cNvCxnSpPr/>
      </xdr:nvCxnSpPr>
      <xdr:spPr>
        <a:xfrm>
          <a:off x="9639300" y="14313408"/>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62737</xdr:rowOff>
    </xdr:from>
    <xdr:to>
      <xdr:col>46</xdr:col>
      <xdr:colOff>38100</xdr:colOff>
      <xdr:row>83</xdr:row>
      <xdr:rowOff>164337</xdr:rowOff>
    </xdr:to>
    <xdr:sp macro="" textlink="">
      <xdr:nvSpPr>
        <xdr:cNvPr id="321" name="楕円 320"/>
        <xdr:cNvSpPr/>
      </xdr:nvSpPr>
      <xdr:spPr>
        <a:xfrm>
          <a:off x="8699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83058</xdr:rowOff>
    </xdr:from>
    <xdr:to>
      <xdr:col>50</xdr:col>
      <xdr:colOff>114300</xdr:colOff>
      <xdr:row>83</xdr:row>
      <xdr:rowOff>113537</xdr:rowOff>
    </xdr:to>
    <xdr:cxnSp macro="">
      <xdr:nvCxnSpPr>
        <xdr:cNvPr id="322" name="直線コネクタ 321"/>
        <xdr:cNvCxnSpPr/>
      </xdr:nvCxnSpPr>
      <xdr:spPr>
        <a:xfrm flipV="1">
          <a:off x="8750300" y="14313408"/>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3"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4"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150385</xdr:rowOff>
    </xdr:from>
    <xdr:ext cx="469744" cy="259045"/>
    <xdr:sp macro="" textlink="">
      <xdr:nvSpPr>
        <xdr:cNvPr id="326" name="n_1mainValue【公営住宅】&#10;一人当たり面積"/>
        <xdr:cNvSpPr txBox="1"/>
      </xdr:nvSpPr>
      <xdr:spPr>
        <a:xfrm>
          <a:off x="9391727" y="1403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9414</xdr:rowOff>
    </xdr:from>
    <xdr:ext cx="469744" cy="259045"/>
    <xdr:sp macro="" textlink="">
      <xdr:nvSpPr>
        <xdr:cNvPr id="327" name="n_2mainValue【公営住宅】&#10;一人当たり面積"/>
        <xdr:cNvSpPr txBox="1"/>
      </xdr:nvSpPr>
      <xdr:spPr>
        <a:xfrm>
          <a:off x="8515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383" name="楕円 382"/>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384" name="【認定こども園・幼稚園・保育所】&#10;有形固定資産減価償却率該当値テキスト"/>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385" name="楕円 384"/>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99060</xdr:rowOff>
    </xdr:to>
    <xdr:cxnSp macro="">
      <xdr:nvCxnSpPr>
        <xdr:cNvPr id="386" name="直線コネクタ 385"/>
        <xdr:cNvCxnSpPr/>
      </xdr:nvCxnSpPr>
      <xdr:spPr>
        <a:xfrm flipV="1">
          <a:off x="15481300" y="60540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97790</xdr:rowOff>
    </xdr:from>
    <xdr:to>
      <xdr:col>76</xdr:col>
      <xdr:colOff>165100</xdr:colOff>
      <xdr:row>36</xdr:row>
      <xdr:rowOff>27940</xdr:rowOff>
    </xdr:to>
    <xdr:sp macro="" textlink="">
      <xdr:nvSpPr>
        <xdr:cNvPr id="387" name="楕円 386"/>
        <xdr:cNvSpPr/>
      </xdr:nvSpPr>
      <xdr:spPr>
        <a:xfrm>
          <a:off x="14541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35</xdr:row>
      <xdr:rowOff>148590</xdr:rowOff>
    </xdr:to>
    <xdr:cxnSp macro="">
      <xdr:nvCxnSpPr>
        <xdr:cNvPr id="388" name="直線コネクタ 387"/>
        <xdr:cNvCxnSpPr/>
      </xdr:nvCxnSpPr>
      <xdr:spPr>
        <a:xfrm flipV="1">
          <a:off x="14592300" y="60998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392" name="n_1mainValue【認定こども園・幼稚園・保育所】&#10;有形固定資産減価償却率"/>
        <xdr:cNvSpPr txBox="1"/>
      </xdr:nvSpPr>
      <xdr:spPr>
        <a:xfrm>
          <a:off x="15266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44467</xdr:rowOff>
    </xdr:from>
    <xdr:ext cx="405111" cy="259045"/>
    <xdr:sp macro="" textlink="">
      <xdr:nvSpPr>
        <xdr:cNvPr id="393" name="n_2mainValue【認定こども園・幼稚園・保育所】&#10;有形固定資産減価償却率"/>
        <xdr:cNvSpPr txBox="1"/>
      </xdr:nvSpPr>
      <xdr:spPr>
        <a:xfrm>
          <a:off x="14389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86360</xdr:rowOff>
    </xdr:from>
    <xdr:to>
      <xdr:col>116</xdr:col>
      <xdr:colOff>114300</xdr:colOff>
      <xdr:row>38</xdr:row>
      <xdr:rowOff>16510</xdr:rowOff>
    </xdr:to>
    <xdr:sp macro="" textlink="">
      <xdr:nvSpPr>
        <xdr:cNvPr id="432" name="楕円 431"/>
        <xdr:cNvSpPr/>
      </xdr:nvSpPr>
      <xdr:spPr>
        <a:xfrm>
          <a:off x="22110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109237</xdr:rowOff>
    </xdr:from>
    <xdr:ext cx="469744" cy="259045"/>
    <xdr:sp macro="" textlink="">
      <xdr:nvSpPr>
        <xdr:cNvPr id="433" name="【認定こども園・幼稚園・保育所】&#10;一人当たり面積該当値テキスト"/>
        <xdr:cNvSpPr txBox="1"/>
      </xdr:nvSpPr>
      <xdr:spPr>
        <a:xfrm>
          <a:off x="22199600"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97790</xdr:rowOff>
    </xdr:from>
    <xdr:to>
      <xdr:col>112</xdr:col>
      <xdr:colOff>38100</xdr:colOff>
      <xdr:row>38</xdr:row>
      <xdr:rowOff>27940</xdr:rowOff>
    </xdr:to>
    <xdr:sp macro="" textlink="">
      <xdr:nvSpPr>
        <xdr:cNvPr id="434" name="楕円 433"/>
        <xdr:cNvSpPr/>
      </xdr:nvSpPr>
      <xdr:spPr>
        <a:xfrm>
          <a:off x="2127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137160</xdr:rowOff>
    </xdr:from>
    <xdr:to>
      <xdr:col>116</xdr:col>
      <xdr:colOff>63500</xdr:colOff>
      <xdr:row>37</xdr:row>
      <xdr:rowOff>148590</xdr:rowOff>
    </xdr:to>
    <xdr:cxnSp macro="">
      <xdr:nvCxnSpPr>
        <xdr:cNvPr id="435" name="直線コネクタ 434"/>
        <xdr:cNvCxnSpPr/>
      </xdr:nvCxnSpPr>
      <xdr:spPr>
        <a:xfrm flipV="1">
          <a:off x="21323300" y="64808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105410</xdr:rowOff>
    </xdr:from>
    <xdr:to>
      <xdr:col>107</xdr:col>
      <xdr:colOff>101600</xdr:colOff>
      <xdr:row>38</xdr:row>
      <xdr:rowOff>35560</xdr:rowOff>
    </xdr:to>
    <xdr:sp macro="" textlink="">
      <xdr:nvSpPr>
        <xdr:cNvPr id="436" name="楕円 435"/>
        <xdr:cNvSpPr/>
      </xdr:nvSpPr>
      <xdr:spPr>
        <a:xfrm>
          <a:off x="2038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148590</xdr:rowOff>
    </xdr:from>
    <xdr:to>
      <xdr:col>111</xdr:col>
      <xdr:colOff>177800</xdr:colOff>
      <xdr:row>37</xdr:row>
      <xdr:rowOff>156210</xdr:rowOff>
    </xdr:to>
    <xdr:cxnSp macro="">
      <xdr:nvCxnSpPr>
        <xdr:cNvPr id="437" name="直線コネクタ 436"/>
        <xdr:cNvCxnSpPr/>
      </xdr:nvCxnSpPr>
      <xdr:spPr>
        <a:xfrm flipV="1">
          <a:off x="20434300" y="6492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8"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44467</xdr:rowOff>
    </xdr:from>
    <xdr:ext cx="469744" cy="259045"/>
    <xdr:sp macro="" textlink="">
      <xdr:nvSpPr>
        <xdr:cNvPr id="441" name="n_1mainValue【認定こども園・幼稚園・保育所】&#10;一人当たり面積"/>
        <xdr:cNvSpPr txBox="1"/>
      </xdr:nvSpPr>
      <xdr:spPr>
        <a:xfrm>
          <a:off x="210757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442" name="n_2mainValue【認定こども園・幼稚園・保育所】&#10;一人当たり面積"/>
        <xdr:cNvSpPr txBox="1"/>
      </xdr:nvSpPr>
      <xdr:spPr>
        <a:xfrm>
          <a:off x="20199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84727</xdr:rowOff>
    </xdr:from>
    <xdr:to>
      <xdr:col>85</xdr:col>
      <xdr:colOff>177800</xdr:colOff>
      <xdr:row>58</xdr:row>
      <xdr:rowOff>14877</xdr:rowOff>
    </xdr:to>
    <xdr:sp macro="" textlink="">
      <xdr:nvSpPr>
        <xdr:cNvPr id="484" name="楕円 483"/>
        <xdr:cNvSpPr/>
      </xdr:nvSpPr>
      <xdr:spPr>
        <a:xfrm>
          <a:off x="162687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107604</xdr:rowOff>
    </xdr:from>
    <xdr:ext cx="405111" cy="259045"/>
    <xdr:sp macro="" textlink="">
      <xdr:nvSpPr>
        <xdr:cNvPr id="485" name="【学校施設】&#10;有形固定資産減価償却率該当値テキスト"/>
        <xdr:cNvSpPr txBox="1"/>
      </xdr:nvSpPr>
      <xdr:spPr>
        <a:xfrm>
          <a:off x="16357600" y="970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140244</xdr:rowOff>
    </xdr:from>
    <xdr:to>
      <xdr:col>81</xdr:col>
      <xdr:colOff>101600</xdr:colOff>
      <xdr:row>58</xdr:row>
      <xdr:rowOff>70394</xdr:rowOff>
    </xdr:to>
    <xdr:sp macro="" textlink="">
      <xdr:nvSpPr>
        <xdr:cNvPr id="486" name="楕円 485"/>
        <xdr:cNvSpPr/>
      </xdr:nvSpPr>
      <xdr:spPr>
        <a:xfrm>
          <a:off x="15430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135527</xdr:rowOff>
    </xdr:from>
    <xdr:to>
      <xdr:col>85</xdr:col>
      <xdr:colOff>127000</xdr:colOff>
      <xdr:row>58</xdr:row>
      <xdr:rowOff>19594</xdr:rowOff>
    </xdr:to>
    <xdr:cxnSp macro="">
      <xdr:nvCxnSpPr>
        <xdr:cNvPr id="487" name="直線コネクタ 486"/>
        <xdr:cNvCxnSpPr/>
      </xdr:nvCxnSpPr>
      <xdr:spPr>
        <a:xfrm flipV="1">
          <a:off x="15481300" y="990817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24312</xdr:rowOff>
    </xdr:from>
    <xdr:to>
      <xdr:col>76</xdr:col>
      <xdr:colOff>165100</xdr:colOff>
      <xdr:row>58</xdr:row>
      <xdr:rowOff>125912</xdr:rowOff>
    </xdr:to>
    <xdr:sp macro="" textlink="">
      <xdr:nvSpPr>
        <xdr:cNvPr id="488" name="楕円 487"/>
        <xdr:cNvSpPr/>
      </xdr:nvSpPr>
      <xdr:spPr>
        <a:xfrm>
          <a:off x="14541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19594</xdr:rowOff>
    </xdr:from>
    <xdr:to>
      <xdr:col>81</xdr:col>
      <xdr:colOff>50800</xdr:colOff>
      <xdr:row>58</xdr:row>
      <xdr:rowOff>75112</xdr:rowOff>
    </xdr:to>
    <xdr:cxnSp macro="">
      <xdr:nvCxnSpPr>
        <xdr:cNvPr id="489" name="直線コネクタ 488"/>
        <xdr:cNvCxnSpPr/>
      </xdr:nvCxnSpPr>
      <xdr:spPr>
        <a:xfrm flipV="1">
          <a:off x="14592300" y="996369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86921</xdr:rowOff>
    </xdr:from>
    <xdr:ext cx="405111" cy="259045"/>
    <xdr:sp macro="" textlink="">
      <xdr:nvSpPr>
        <xdr:cNvPr id="493" name="n_1mainValue【学校施設】&#10;有形固定資産減価償却率"/>
        <xdr:cNvSpPr txBox="1"/>
      </xdr:nvSpPr>
      <xdr:spPr>
        <a:xfrm>
          <a:off x="152660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142439</xdr:rowOff>
    </xdr:from>
    <xdr:ext cx="405111" cy="259045"/>
    <xdr:sp macro="" textlink="">
      <xdr:nvSpPr>
        <xdr:cNvPr id="494" name="n_2mainValue【学校施設】&#10;有形固定資産減価償却率"/>
        <xdr:cNvSpPr txBox="1"/>
      </xdr:nvSpPr>
      <xdr:spPr>
        <a:xfrm>
          <a:off x="14389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138747</xdr:rowOff>
    </xdr:from>
    <xdr:to>
      <xdr:col>116</xdr:col>
      <xdr:colOff>114300</xdr:colOff>
      <xdr:row>59</xdr:row>
      <xdr:rowOff>68897</xdr:rowOff>
    </xdr:to>
    <xdr:sp macro="" textlink="">
      <xdr:nvSpPr>
        <xdr:cNvPr id="538" name="楕円 537"/>
        <xdr:cNvSpPr/>
      </xdr:nvSpPr>
      <xdr:spPr>
        <a:xfrm>
          <a:off x="22110700" y="100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161624</xdr:rowOff>
    </xdr:from>
    <xdr:ext cx="469744" cy="259045"/>
    <xdr:sp macro="" textlink="">
      <xdr:nvSpPr>
        <xdr:cNvPr id="539" name="【学校施設】&#10;一人当たり面積該当値テキスト"/>
        <xdr:cNvSpPr txBox="1"/>
      </xdr:nvSpPr>
      <xdr:spPr>
        <a:xfrm>
          <a:off x="22199600" y="993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164465</xdr:rowOff>
    </xdr:from>
    <xdr:to>
      <xdr:col>112</xdr:col>
      <xdr:colOff>38100</xdr:colOff>
      <xdr:row>59</xdr:row>
      <xdr:rowOff>94615</xdr:rowOff>
    </xdr:to>
    <xdr:sp macro="" textlink="">
      <xdr:nvSpPr>
        <xdr:cNvPr id="540" name="楕円 539"/>
        <xdr:cNvSpPr/>
      </xdr:nvSpPr>
      <xdr:spPr>
        <a:xfrm>
          <a:off x="2127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18097</xdr:rowOff>
    </xdr:from>
    <xdr:to>
      <xdr:col>116</xdr:col>
      <xdr:colOff>63500</xdr:colOff>
      <xdr:row>59</xdr:row>
      <xdr:rowOff>43815</xdr:rowOff>
    </xdr:to>
    <xdr:cxnSp macro="">
      <xdr:nvCxnSpPr>
        <xdr:cNvPr id="541" name="直線コネクタ 540"/>
        <xdr:cNvCxnSpPr/>
      </xdr:nvCxnSpPr>
      <xdr:spPr>
        <a:xfrm flipV="1">
          <a:off x="21323300" y="10133647"/>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19685</xdr:rowOff>
    </xdr:from>
    <xdr:to>
      <xdr:col>107</xdr:col>
      <xdr:colOff>101600</xdr:colOff>
      <xdr:row>59</xdr:row>
      <xdr:rowOff>121285</xdr:rowOff>
    </xdr:to>
    <xdr:sp macro="" textlink="">
      <xdr:nvSpPr>
        <xdr:cNvPr id="542" name="楕円 541"/>
        <xdr:cNvSpPr/>
      </xdr:nvSpPr>
      <xdr:spPr>
        <a:xfrm>
          <a:off x="20383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43815</xdr:rowOff>
    </xdr:from>
    <xdr:to>
      <xdr:col>111</xdr:col>
      <xdr:colOff>177800</xdr:colOff>
      <xdr:row>59</xdr:row>
      <xdr:rowOff>70485</xdr:rowOff>
    </xdr:to>
    <xdr:cxnSp macro="">
      <xdr:nvCxnSpPr>
        <xdr:cNvPr id="543" name="直線コネクタ 542"/>
        <xdr:cNvCxnSpPr/>
      </xdr:nvCxnSpPr>
      <xdr:spPr>
        <a:xfrm flipV="1">
          <a:off x="20434300" y="10159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44"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45"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111142</xdr:rowOff>
    </xdr:from>
    <xdr:ext cx="469744" cy="259045"/>
    <xdr:sp macro="" textlink="">
      <xdr:nvSpPr>
        <xdr:cNvPr id="547" name="n_1mainValue【学校施設】&#10;一人当たり面積"/>
        <xdr:cNvSpPr txBox="1"/>
      </xdr:nvSpPr>
      <xdr:spPr>
        <a:xfrm>
          <a:off x="21075727" y="98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137812</xdr:rowOff>
    </xdr:from>
    <xdr:ext cx="469744" cy="259045"/>
    <xdr:sp macro="" textlink="">
      <xdr:nvSpPr>
        <xdr:cNvPr id="548" name="n_2mainValue【学校施設】&#10;一人当たり面積"/>
        <xdr:cNvSpPr txBox="1"/>
      </xdr:nvSpPr>
      <xdr:spPr>
        <a:xfrm>
          <a:off x="20199427" y="99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73025</xdr:rowOff>
    </xdr:from>
    <xdr:to>
      <xdr:col>85</xdr:col>
      <xdr:colOff>177800</xdr:colOff>
      <xdr:row>79</xdr:row>
      <xdr:rowOff>3175</xdr:rowOff>
    </xdr:to>
    <xdr:sp macro="" textlink="">
      <xdr:nvSpPr>
        <xdr:cNvPr id="588" name="楕円 587"/>
        <xdr:cNvSpPr/>
      </xdr:nvSpPr>
      <xdr:spPr>
        <a:xfrm>
          <a:off x="16268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95902</xdr:rowOff>
    </xdr:from>
    <xdr:ext cx="405111" cy="259045"/>
    <xdr:sp macro="" textlink="">
      <xdr:nvSpPr>
        <xdr:cNvPr id="589" name="【児童館】&#10;有形固定資産減価償却率該当値テキスト"/>
        <xdr:cNvSpPr txBox="1"/>
      </xdr:nvSpPr>
      <xdr:spPr>
        <a:xfrm>
          <a:off x="16357600"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74930</xdr:rowOff>
    </xdr:from>
    <xdr:to>
      <xdr:col>81</xdr:col>
      <xdr:colOff>101600</xdr:colOff>
      <xdr:row>79</xdr:row>
      <xdr:rowOff>5080</xdr:rowOff>
    </xdr:to>
    <xdr:sp macro="" textlink="">
      <xdr:nvSpPr>
        <xdr:cNvPr id="590" name="楕円 589"/>
        <xdr:cNvSpPr/>
      </xdr:nvSpPr>
      <xdr:spPr>
        <a:xfrm>
          <a:off x="15430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123825</xdr:rowOff>
    </xdr:from>
    <xdr:to>
      <xdr:col>85</xdr:col>
      <xdr:colOff>127000</xdr:colOff>
      <xdr:row>78</xdr:row>
      <xdr:rowOff>125730</xdr:rowOff>
    </xdr:to>
    <xdr:cxnSp macro="">
      <xdr:nvCxnSpPr>
        <xdr:cNvPr id="591" name="直線コネクタ 590"/>
        <xdr:cNvCxnSpPr/>
      </xdr:nvCxnSpPr>
      <xdr:spPr>
        <a:xfrm flipV="1">
          <a:off x="15481300" y="134969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55880</xdr:rowOff>
    </xdr:from>
    <xdr:to>
      <xdr:col>76</xdr:col>
      <xdr:colOff>165100</xdr:colOff>
      <xdr:row>78</xdr:row>
      <xdr:rowOff>157480</xdr:rowOff>
    </xdr:to>
    <xdr:sp macro="" textlink="">
      <xdr:nvSpPr>
        <xdr:cNvPr id="592" name="楕円 591"/>
        <xdr:cNvSpPr/>
      </xdr:nvSpPr>
      <xdr:spPr>
        <a:xfrm>
          <a:off x="14541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106680</xdr:rowOff>
    </xdr:from>
    <xdr:to>
      <xdr:col>81</xdr:col>
      <xdr:colOff>50800</xdr:colOff>
      <xdr:row>78</xdr:row>
      <xdr:rowOff>125730</xdr:rowOff>
    </xdr:to>
    <xdr:cxnSp macro="">
      <xdr:nvCxnSpPr>
        <xdr:cNvPr id="593" name="直線コネクタ 592"/>
        <xdr:cNvCxnSpPr/>
      </xdr:nvCxnSpPr>
      <xdr:spPr>
        <a:xfrm>
          <a:off x="14592300" y="13479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21607</xdr:rowOff>
    </xdr:from>
    <xdr:ext cx="405111" cy="259045"/>
    <xdr:sp macro="" textlink="">
      <xdr:nvSpPr>
        <xdr:cNvPr id="597" name="n_1mainValue【児童館】&#10;有形固定資産減価償却率"/>
        <xdr:cNvSpPr txBox="1"/>
      </xdr:nvSpPr>
      <xdr:spPr>
        <a:xfrm>
          <a:off x="152660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2557</xdr:rowOff>
    </xdr:from>
    <xdr:ext cx="405111" cy="259045"/>
    <xdr:sp macro="" textlink="">
      <xdr:nvSpPr>
        <xdr:cNvPr id="598" name="n_2mainValue【児童館】&#10;有形固定資産減価償却率"/>
        <xdr:cNvSpPr txBox="1"/>
      </xdr:nvSpPr>
      <xdr:spPr>
        <a:xfrm>
          <a:off x="14389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7" name="楕円 636"/>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638" name="【児童館】&#10;一人当たり面積該当値テキスト"/>
        <xdr:cNvSpPr txBox="1"/>
      </xdr:nvSpPr>
      <xdr:spPr>
        <a:xfrm>
          <a:off x="22199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39" name="楕円 638"/>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640" name="直線コネクタ 639"/>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641" name="楕円 640"/>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152400</xdr:rowOff>
    </xdr:to>
    <xdr:cxnSp macro="">
      <xdr:nvCxnSpPr>
        <xdr:cNvPr id="642" name="直線コネクタ 641"/>
        <xdr:cNvCxnSpPr/>
      </xdr:nvCxnSpPr>
      <xdr:spPr>
        <a:xfrm flipV="1">
          <a:off x="20434300" y="1436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43"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646"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47" name="n_2main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687" name="楕円 686"/>
        <xdr:cNvSpPr/>
      </xdr:nvSpPr>
      <xdr:spPr>
        <a:xfrm>
          <a:off x="162687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73041</xdr:rowOff>
    </xdr:from>
    <xdr:ext cx="405111" cy="259045"/>
    <xdr:sp macro="" textlink="">
      <xdr:nvSpPr>
        <xdr:cNvPr id="688" name="【公民館】&#10;有形固定資産減価償却率該当値テキスト"/>
        <xdr:cNvSpPr txBox="1"/>
      </xdr:nvSpPr>
      <xdr:spPr>
        <a:xfrm>
          <a:off x="16357600"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90170</xdr:rowOff>
    </xdr:from>
    <xdr:to>
      <xdr:col>81</xdr:col>
      <xdr:colOff>101600</xdr:colOff>
      <xdr:row>104</xdr:row>
      <xdr:rowOff>20320</xdr:rowOff>
    </xdr:to>
    <xdr:sp macro="" textlink="">
      <xdr:nvSpPr>
        <xdr:cNvPr id="689" name="楕円 688"/>
        <xdr:cNvSpPr/>
      </xdr:nvSpPr>
      <xdr:spPr>
        <a:xfrm>
          <a:off x="15430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100964</xdr:rowOff>
    </xdr:from>
    <xdr:to>
      <xdr:col>85</xdr:col>
      <xdr:colOff>127000</xdr:colOff>
      <xdr:row>103</xdr:row>
      <xdr:rowOff>140970</xdr:rowOff>
    </xdr:to>
    <xdr:cxnSp macro="">
      <xdr:nvCxnSpPr>
        <xdr:cNvPr id="690" name="直線コネクタ 689"/>
        <xdr:cNvCxnSpPr/>
      </xdr:nvCxnSpPr>
      <xdr:spPr>
        <a:xfrm flipV="1">
          <a:off x="15481300" y="177603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91" name="楕円 690"/>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140970</xdr:rowOff>
    </xdr:from>
    <xdr:to>
      <xdr:col>81</xdr:col>
      <xdr:colOff>50800</xdr:colOff>
      <xdr:row>104</xdr:row>
      <xdr:rowOff>15239</xdr:rowOff>
    </xdr:to>
    <xdr:cxnSp macro="">
      <xdr:nvCxnSpPr>
        <xdr:cNvPr id="692" name="直線コネクタ 691"/>
        <xdr:cNvCxnSpPr/>
      </xdr:nvCxnSpPr>
      <xdr:spPr>
        <a:xfrm flipV="1">
          <a:off x="14592300" y="17800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3"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4"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36847</xdr:rowOff>
    </xdr:from>
    <xdr:ext cx="405111" cy="259045"/>
    <xdr:sp macro="" textlink="">
      <xdr:nvSpPr>
        <xdr:cNvPr id="696" name="n_1mainValue【公民館】&#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97" name="n_2main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59689</xdr:rowOff>
    </xdr:from>
    <xdr:to>
      <xdr:col>116</xdr:col>
      <xdr:colOff>114300</xdr:colOff>
      <xdr:row>99</xdr:row>
      <xdr:rowOff>161289</xdr:rowOff>
    </xdr:to>
    <xdr:sp macro="" textlink="">
      <xdr:nvSpPr>
        <xdr:cNvPr id="736" name="楕円 735"/>
        <xdr:cNvSpPr/>
      </xdr:nvSpPr>
      <xdr:spPr>
        <a:xfrm>
          <a:off x="22110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12716</xdr:rowOff>
    </xdr:from>
    <xdr:ext cx="469744" cy="259045"/>
    <xdr:sp macro="" textlink="">
      <xdr:nvSpPr>
        <xdr:cNvPr id="737" name="【公民館】&#10;一人当たり面積該当値テキスト"/>
        <xdr:cNvSpPr txBox="1"/>
      </xdr:nvSpPr>
      <xdr:spPr>
        <a:xfrm>
          <a:off x="22199600" y="1698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82550</xdr:rowOff>
    </xdr:from>
    <xdr:to>
      <xdr:col>112</xdr:col>
      <xdr:colOff>38100</xdr:colOff>
      <xdr:row>100</xdr:row>
      <xdr:rowOff>12700</xdr:rowOff>
    </xdr:to>
    <xdr:sp macro="" textlink="">
      <xdr:nvSpPr>
        <xdr:cNvPr id="738" name="楕円 737"/>
        <xdr:cNvSpPr/>
      </xdr:nvSpPr>
      <xdr:spPr>
        <a:xfrm>
          <a:off x="21272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110489</xdr:rowOff>
    </xdr:from>
    <xdr:to>
      <xdr:col>116</xdr:col>
      <xdr:colOff>63500</xdr:colOff>
      <xdr:row>99</xdr:row>
      <xdr:rowOff>133350</xdr:rowOff>
    </xdr:to>
    <xdr:cxnSp macro="">
      <xdr:nvCxnSpPr>
        <xdr:cNvPr id="739" name="直線コネクタ 738"/>
        <xdr:cNvCxnSpPr/>
      </xdr:nvCxnSpPr>
      <xdr:spPr>
        <a:xfrm flipV="1">
          <a:off x="21323300" y="17084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105411</xdr:rowOff>
    </xdr:from>
    <xdr:to>
      <xdr:col>107</xdr:col>
      <xdr:colOff>101600</xdr:colOff>
      <xdr:row>100</xdr:row>
      <xdr:rowOff>35561</xdr:rowOff>
    </xdr:to>
    <xdr:sp macro="" textlink="">
      <xdr:nvSpPr>
        <xdr:cNvPr id="740" name="楕円 739"/>
        <xdr:cNvSpPr/>
      </xdr:nvSpPr>
      <xdr:spPr>
        <a:xfrm>
          <a:off x="20383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133350</xdr:rowOff>
    </xdr:from>
    <xdr:to>
      <xdr:col>111</xdr:col>
      <xdr:colOff>177800</xdr:colOff>
      <xdr:row>99</xdr:row>
      <xdr:rowOff>156211</xdr:rowOff>
    </xdr:to>
    <xdr:cxnSp macro="">
      <xdr:nvCxnSpPr>
        <xdr:cNvPr id="741" name="直線コネクタ 740"/>
        <xdr:cNvCxnSpPr/>
      </xdr:nvCxnSpPr>
      <xdr:spPr>
        <a:xfrm flipV="1">
          <a:off x="20434300" y="17106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42"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43"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29227</xdr:rowOff>
    </xdr:from>
    <xdr:ext cx="469744" cy="259045"/>
    <xdr:sp macro="" textlink="">
      <xdr:nvSpPr>
        <xdr:cNvPr id="745" name="n_1mainValue【公民館】&#10;一人当たり面積"/>
        <xdr:cNvSpPr txBox="1"/>
      </xdr:nvSpPr>
      <xdr:spPr>
        <a:xfrm>
          <a:off x="210757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52088</xdr:rowOff>
    </xdr:from>
    <xdr:ext cx="469744" cy="259045"/>
    <xdr:sp macro="" textlink="">
      <xdr:nvSpPr>
        <xdr:cNvPr id="746" name="n_2mainValue【公民館】&#10;一人当たり面積"/>
        <xdr:cNvSpPr txBox="1"/>
      </xdr:nvSpPr>
      <xdr:spPr>
        <a:xfrm>
          <a:off x="201994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一人当たり面積が前年度比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㎡の減となっているが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年度に市営</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大森野、根井下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住宅</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の解体工事を行ったことによるもので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ある。今後も個別施設計画に基づき建替え、統合を含めた老朽化対策に取り組んでいく。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91.5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年以上経過した木造建築の施設が多いことが主な要因である。今後は個別施設計画に基づき老朽化対策に取り組んでいくこととして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76.6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％と類似団体よりも高くなっているが、これは平成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校を統合した中学校を開設した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年代に建築された校舎が依然として多いためである。また、一人当たり面積が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1,961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㎡と類似団体よりも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広く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なっているのは人口が減少していることが主な要因である。全ての校舎の耐震化工事を終えているため、今後は適切な維持修繕により施設の長寿命化を図っていく。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67.7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％と類似団体平均よりも高くなっているが、これは築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年以上経過した木造建築の施設が多いことが主な要因である。今後は個別施設計画に基づき老朽化対策に取り組んでいく。また、一人当たり面積が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と類似団体内平均よりも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広く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なっているのは、点在する集落に分館施設を設置しており、施設数が多いことが要因である。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72,623
72,279
913.22
39,703,448
37,643,903
1,137,330
21,604,036
30,935,539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138067</xdr:rowOff>
    </xdr:from>
    <xdr:to>
      <xdr:col>24</xdr:col>
      <xdr:colOff>114300</xdr:colOff>
      <xdr:row>36</xdr:row>
      <xdr:rowOff>68217</xdr:rowOff>
    </xdr:to>
    <xdr:sp macro="" textlink="">
      <xdr:nvSpPr>
        <xdr:cNvPr id="72" name="楕円 71"/>
        <xdr:cNvSpPr/>
      </xdr:nvSpPr>
      <xdr:spPr>
        <a:xfrm>
          <a:off x="4584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160944</xdr:rowOff>
    </xdr:from>
    <xdr:ext cx="405111" cy="259045"/>
    <xdr:sp macro="" textlink="">
      <xdr:nvSpPr>
        <xdr:cNvPr id="73" name="【図書館】&#10;有形固定資産減価償却率該当値テキスト"/>
        <xdr:cNvSpPr txBox="1"/>
      </xdr:nvSpPr>
      <xdr:spPr>
        <a:xfrm>
          <a:off x="4673600" y="59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167458</xdr:rowOff>
    </xdr:from>
    <xdr:to>
      <xdr:col>20</xdr:col>
      <xdr:colOff>38100</xdr:colOff>
      <xdr:row>36</xdr:row>
      <xdr:rowOff>97608</xdr:rowOff>
    </xdr:to>
    <xdr:sp macro="" textlink="">
      <xdr:nvSpPr>
        <xdr:cNvPr id="74" name="楕円 73"/>
        <xdr:cNvSpPr/>
      </xdr:nvSpPr>
      <xdr:spPr>
        <a:xfrm>
          <a:off x="3746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17417</xdr:rowOff>
    </xdr:from>
    <xdr:to>
      <xdr:col>24</xdr:col>
      <xdr:colOff>63500</xdr:colOff>
      <xdr:row>36</xdr:row>
      <xdr:rowOff>46808</xdr:rowOff>
    </xdr:to>
    <xdr:cxnSp macro="">
      <xdr:nvCxnSpPr>
        <xdr:cNvPr id="75" name="直線コネクタ 74"/>
        <xdr:cNvCxnSpPr/>
      </xdr:nvCxnSpPr>
      <xdr:spPr>
        <a:xfrm flipV="1">
          <a:off x="3797300" y="618961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27033</xdr:rowOff>
    </xdr:from>
    <xdr:to>
      <xdr:col>15</xdr:col>
      <xdr:colOff>101600</xdr:colOff>
      <xdr:row>36</xdr:row>
      <xdr:rowOff>128633</xdr:rowOff>
    </xdr:to>
    <xdr:sp macro="" textlink="">
      <xdr:nvSpPr>
        <xdr:cNvPr id="76" name="楕円 75"/>
        <xdr:cNvSpPr/>
      </xdr:nvSpPr>
      <xdr:spPr>
        <a:xfrm>
          <a:off x="2857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46808</xdr:rowOff>
    </xdr:from>
    <xdr:to>
      <xdr:col>19</xdr:col>
      <xdr:colOff>177800</xdr:colOff>
      <xdr:row>36</xdr:row>
      <xdr:rowOff>77833</xdr:rowOff>
    </xdr:to>
    <xdr:cxnSp macro="">
      <xdr:nvCxnSpPr>
        <xdr:cNvPr id="77" name="直線コネクタ 76"/>
        <xdr:cNvCxnSpPr/>
      </xdr:nvCxnSpPr>
      <xdr:spPr>
        <a:xfrm flipV="1">
          <a:off x="2908300" y="621900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114135</xdr:rowOff>
    </xdr:from>
    <xdr:ext cx="405111" cy="259045"/>
    <xdr:sp macro="" textlink="">
      <xdr:nvSpPr>
        <xdr:cNvPr id="81" name="n_1mainValue【図書館】&#10;有形固定資産減価償却率"/>
        <xdr:cNvSpPr txBox="1"/>
      </xdr:nvSpPr>
      <xdr:spPr>
        <a:xfrm>
          <a:off x="35820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145160</xdr:rowOff>
    </xdr:from>
    <xdr:ext cx="405111" cy="259045"/>
    <xdr:sp macro="" textlink="">
      <xdr:nvSpPr>
        <xdr:cNvPr id="82" name="n_2mainValue【図書館】&#10;有形固定資産減価償却率"/>
        <xdr:cNvSpPr txBox="1"/>
      </xdr:nvSpPr>
      <xdr:spPr>
        <a:xfrm>
          <a:off x="2705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楕円 120"/>
        <xdr:cNvSpPr/>
      </xdr:nvSpPr>
      <xdr:spPr>
        <a:xfrm>
          <a:off x="10426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22" name="【図書館】&#10;一人当たり面積該当値テキスト"/>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3" name="楕円 12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6350</xdr:rowOff>
    </xdr:from>
    <xdr:to>
      <xdr:col>55</xdr:col>
      <xdr:colOff>0</xdr:colOff>
      <xdr:row>39</xdr:row>
      <xdr:rowOff>19050</xdr:rowOff>
    </xdr:to>
    <xdr:cxnSp macro="">
      <xdr:nvCxnSpPr>
        <xdr:cNvPr id="124" name="直線コネクタ 123"/>
        <xdr:cNvCxnSpPr/>
      </xdr:nvCxnSpPr>
      <xdr:spPr>
        <a:xfrm flipV="1">
          <a:off x="9639300" y="669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楕円 124"/>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6" name="直線コネクタ 125"/>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30"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31"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12881</xdr:rowOff>
    </xdr:from>
    <xdr:to>
      <xdr:col>24</xdr:col>
      <xdr:colOff>114300</xdr:colOff>
      <xdr:row>57</xdr:row>
      <xdr:rowOff>114481</xdr:rowOff>
    </xdr:to>
    <xdr:sp macro="" textlink="">
      <xdr:nvSpPr>
        <xdr:cNvPr id="172" name="楕円 171"/>
        <xdr:cNvSpPr/>
      </xdr:nvSpPr>
      <xdr:spPr>
        <a:xfrm>
          <a:off x="45847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35758</xdr:rowOff>
    </xdr:from>
    <xdr:ext cx="405111" cy="259045"/>
    <xdr:sp macro="" textlink="">
      <xdr:nvSpPr>
        <xdr:cNvPr id="173" name="【体育館・プール】&#10;有形固定資産減価償却率該当値テキスト"/>
        <xdr:cNvSpPr txBox="1"/>
      </xdr:nvSpPr>
      <xdr:spPr>
        <a:xfrm>
          <a:off x="4673600" y="963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174" name="楕円 173"/>
        <xdr:cNvSpPr/>
      </xdr:nvSpPr>
      <xdr:spPr>
        <a:xfrm>
          <a:off x="3746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63681</xdr:rowOff>
    </xdr:from>
    <xdr:to>
      <xdr:col>24</xdr:col>
      <xdr:colOff>63500</xdr:colOff>
      <xdr:row>57</xdr:row>
      <xdr:rowOff>80010</xdr:rowOff>
    </xdr:to>
    <xdr:cxnSp macro="">
      <xdr:nvCxnSpPr>
        <xdr:cNvPr id="175" name="直線コネクタ 174"/>
        <xdr:cNvCxnSpPr/>
      </xdr:nvCxnSpPr>
      <xdr:spPr>
        <a:xfrm flipV="1">
          <a:off x="3797300" y="983633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48804</xdr:rowOff>
    </xdr:from>
    <xdr:to>
      <xdr:col>15</xdr:col>
      <xdr:colOff>101600</xdr:colOff>
      <xdr:row>57</xdr:row>
      <xdr:rowOff>150404</xdr:rowOff>
    </xdr:to>
    <xdr:sp macro="" textlink="">
      <xdr:nvSpPr>
        <xdr:cNvPr id="176" name="楕円 175"/>
        <xdr:cNvSpPr/>
      </xdr:nvSpPr>
      <xdr:spPr>
        <a:xfrm>
          <a:off x="2857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80010</xdr:rowOff>
    </xdr:from>
    <xdr:to>
      <xdr:col>19</xdr:col>
      <xdr:colOff>177800</xdr:colOff>
      <xdr:row>57</xdr:row>
      <xdr:rowOff>99604</xdr:rowOff>
    </xdr:to>
    <xdr:cxnSp macro="">
      <xdr:nvCxnSpPr>
        <xdr:cNvPr id="177" name="直線コネクタ 176"/>
        <xdr:cNvCxnSpPr/>
      </xdr:nvCxnSpPr>
      <xdr:spPr>
        <a:xfrm flipV="1">
          <a:off x="2908300" y="98526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147337</xdr:rowOff>
    </xdr:from>
    <xdr:ext cx="405111" cy="259045"/>
    <xdr:sp macro="" textlink="">
      <xdr:nvSpPr>
        <xdr:cNvPr id="181" name="n_1mainValue【体育館・プール】&#10;有形固定資産減価償却率"/>
        <xdr:cNvSpPr txBox="1"/>
      </xdr:nvSpPr>
      <xdr:spPr>
        <a:xfrm>
          <a:off x="3582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166931</xdr:rowOff>
    </xdr:from>
    <xdr:ext cx="405111" cy="259045"/>
    <xdr:sp macro="" textlink="">
      <xdr:nvSpPr>
        <xdr:cNvPr id="182" name="n_2mainValue【体育館・プール】&#10;有形固定資産減価償却率"/>
        <xdr:cNvSpPr txBox="1"/>
      </xdr:nvSpPr>
      <xdr:spPr>
        <a:xfrm>
          <a:off x="2705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120269</xdr:rowOff>
    </xdr:from>
    <xdr:to>
      <xdr:col>55</xdr:col>
      <xdr:colOff>50800</xdr:colOff>
      <xdr:row>64</xdr:row>
      <xdr:rowOff>50419</xdr:rowOff>
    </xdr:to>
    <xdr:sp macro="" textlink="">
      <xdr:nvSpPr>
        <xdr:cNvPr id="221" name="楕円 220"/>
        <xdr:cNvSpPr/>
      </xdr:nvSpPr>
      <xdr:spPr>
        <a:xfrm>
          <a:off x="10426700" y="10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121031</xdr:rowOff>
    </xdr:from>
    <xdr:to>
      <xdr:col>50</xdr:col>
      <xdr:colOff>165100</xdr:colOff>
      <xdr:row>64</xdr:row>
      <xdr:rowOff>51181</xdr:rowOff>
    </xdr:to>
    <xdr:sp macro="" textlink="">
      <xdr:nvSpPr>
        <xdr:cNvPr id="223" name="楕円 222"/>
        <xdr:cNvSpPr/>
      </xdr:nvSpPr>
      <xdr:spPr>
        <a:xfrm>
          <a:off x="95885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171069</xdr:rowOff>
    </xdr:from>
    <xdr:to>
      <xdr:col>55</xdr:col>
      <xdr:colOff>0</xdr:colOff>
      <xdr:row>64</xdr:row>
      <xdr:rowOff>381</xdr:rowOff>
    </xdr:to>
    <xdr:cxnSp macro="">
      <xdr:nvCxnSpPr>
        <xdr:cNvPr id="224" name="直線コネクタ 223"/>
        <xdr:cNvCxnSpPr/>
      </xdr:nvCxnSpPr>
      <xdr:spPr>
        <a:xfrm flipV="1">
          <a:off x="9639300" y="1097241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122174</xdr:rowOff>
    </xdr:from>
    <xdr:to>
      <xdr:col>46</xdr:col>
      <xdr:colOff>38100</xdr:colOff>
      <xdr:row>64</xdr:row>
      <xdr:rowOff>52324</xdr:rowOff>
    </xdr:to>
    <xdr:sp macro="" textlink="">
      <xdr:nvSpPr>
        <xdr:cNvPr id="225" name="楕円 224"/>
        <xdr:cNvSpPr/>
      </xdr:nvSpPr>
      <xdr:spPr>
        <a:xfrm>
          <a:off x="8699500" y="10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381</xdr:rowOff>
    </xdr:from>
    <xdr:to>
      <xdr:col>50</xdr:col>
      <xdr:colOff>114300</xdr:colOff>
      <xdr:row>64</xdr:row>
      <xdr:rowOff>1524</xdr:rowOff>
    </xdr:to>
    <xdr:cxnSp macro="">
      <xdr:nvCxnSpPr>
        <xdr:cNvPr id="226" name="直線コネクタ 225"/>
        <xdr:cNvCxnSpPr/>
      </xdr:nvCxnSpPr>
      <xdr:spPr>
        <a:xfrm flipV="1">
          <a:off x="8750300" y="1097318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42308</xdr:rowOff>
    </xdr:from>
    <xdr:ext cx="469744" cy="259045"/>
    <xdr:sp macro="" textlink="">
      <xdr:nvSpPr>
        <xdr:cNvPr id="230" name="n_1mainValue【体育館・プール】&#10;一人当たり面積"/>
        <xdr:cNvSpPr txBox="1"/>
      </xdr:nvSpPr>
      <xdr:spPr>
        <a:xfrm>
          <a:off x="9391727" y="1101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68851</xdr:rowOff>
    </xdr:from>
    <xdr:ext cx="469744" cy="259045"/>
    <xdr:sp macro="" textlink="">
      <xdr:nvSpPr>
        <xdr:cNvPr id="231" name="n_2mainValue【体育館・プール】&#10;一人当たり面積"/>
        <xdr:cNvSpPr txBox="1"/>
      </xdr:nvSpPr>
      <xdr:spPr>
        <a:xfrm>
          <a:off x="8515427" y="1069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61"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133986</xdr:rowOff>
    </xdr:from>
    <xdr:to>
      <xdr:col>24</xdr:col>
      <xdr:colOff>114300</xdr:colOff>
      <xdr:row>83</xdr:row>
      <xdr:rowOff>64136</xdr:rowOff>
    </xdr:to>
    <xdr:sp macro="" textlink="">
      <xdr:nvSpPr>
        <xdr:cNvPr id="271" name="楕円 270"/>
        <xdr:cNvSpPr/>
      </xdr:nvSpPr>
      <xdr:spPr>
        <a:xfrm>
          <a:off x="4584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112413</xdr:rowOff>
    </xdr:from>
    <xdr:ext cx="405111" cy="259045"/>
    <xdr:sp macro="" textlink="">
      <xdr:nvSpPr>
        <xdr:cNvPr id="272" name="【福祉施設】&#10;有形固定資産減価償却率該当値テキスト"/>
        <xdr:cNvSpPr txBox="1"/>
      </xdr:nvSpPr>
      <xdr:spPr>
        <a:xfrm>
          <a:off x="4673600"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273" name="楕円 272"/>
        <xdr:cNvSpPr/>
      </xdr:nvSpPr>
      <xdr:spPr>
        <a:xfrm>
          <a:off x="3746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53339</xdr:rowOff>
    </xdr:to>
    <xdr:cxnSp macro="">
      <xdr:nvCxnSpPr>
        <xdr:cNvPr id="274" name="直線コネクタ 273"/>
        <xdr:cNvCxnSpPr/>
      </xdr:nvCxnSpPr>
      <xdr:spPr>
        <a:xfrm flipV="1">
          <a:off x="3797300" y="142436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275" name="楕円 274"/>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97155</xdr:rowOff>
    </xdr:to>
    <xdr:cxnSp macro="">
      <xdr:nvCxnSpPr>
        <xdr:cNvPr id="276" name="直線コネクタ 275"/>
        <xdr:cNvCxnSpPr/>
      </xdr:nvCxnSpPr>
      <xdr:spPr>
        <a:xfrm flipV="1">
          <a:off x="2908300" y="142836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77"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78"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280" name="n_1mainValue【福祉施設】&#10;有形固定資産減価償却率"/>
        <xdr:cNvSpPr txBox="1"/>
      </xdr:nvSpPr>
      <xdr:spPr>
        <a:xfrm>
          <a:off x="3582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81" name="n_2main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322" name="楕円 321"/>
        <xdr:cNvSpPr/>
      </xdr:nvSpPr>
      <xdr:spPr>
        <a:xfrm>
          <a:off x="10426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124477</xdr:rowOff>
    </xdr:from>
    <xdr:ext cx="469744" cy="259045"/>
    <xdr:sp macro="" textlink="">
      <xdr:nvSpPr>
        <xdr:cNvPr id="323" name="【福祉施設】&#10;一人当たり面積該当値テキスト"/>
        <xdr:cNvSpPr txBox="1"/>
      </xdr:nvSpPr>
      <xdr:spPr>
        <a:xfrm>
          <a:off x="10515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117929</xdr:rowOff>
    </xdr:from>
    <xdr:to>
      <xdr:col>50</xdr:col>
      <xdr:colOff>165100</xdr:colOff>
      <xdr:row>81</xdr:row>
      <xdr:rowOff>48079</xdr:rowOff>
    </xdr:to>
    <xdr:sp macro="" textlink="">
      <xdr:nvSpPr>
        <xdr:cNvPr id="324" name="楕円 323"/>
        <xdr:cNvSpPr/>
      </xdr:nvSpPr>
      <xdr:spPr>
        <a:xfrm>
          <a:off x="9588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80</xdr:row>
      <xdr:rowOff>168729</xdr:rowOff>
    </xdr:to>
    <xdr:cxnSp macro="">
      <xdr:nvCxnSpPr>
        <xdr:cNvPr id="325" name="直線コネクタ 324"/>
        <xdr:cNvCxnSpPr/>
      </xdr:nvCxnSpPr>
      <xdr:spPr>
        <a:xfrm flipV="1">
          <a:off x="9639300" y="138684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130992</xdr:rowOff>
    </xdr:from>
    <xdr:to>
      <xdr:col>46</xdr:col>
      <xdr:colOff>38100</xdr:colOff>
      <xdr:row>81</xdr:row>
      <xdr:rowOff>61142</xdr:rowOff>
    </xdr:to>
    <xdr:sp macro="" textlink="">
      <xdr:nvSpPr>
        <xdr:cNvPr id="326" name="楕円 325"/>
        <xdr:cNvSpPr/>
      </xdr:nvSpPr>
      <xdr:spPr>
        <a:xfrm>
          <a:off x="8699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168729</xdr:rowOff>
    </xdr:from>
    <xdr:to>
      <xdr:col>50</xdr:col>
      <xdr:colOff>114300</xdr:colOff>
      <xdr:row>81</xdr:row>
      <xdr:rowOff>10342</xdr:rowOff>
    </xdr:to>
    <xdr:cxnSp macro="">
      <xdr:nvCxnSpPr>
        <xdr:cNvPr id="327" name="直線コネクタ 326"/>
        <xdr:cNvCxnSpPr/>
      </xdr:nvCxnSpPr>
      <xdr:spPr>
        <a:xfrm flipV="1">
          <a:off x="8750300" y="138847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28"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9"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64606</xdr:rowOff>
    </xdr:from>
    <xdr:ext cx="469744" cy="259045"/>
    <xdr:sp macro="" textlink="">
      <xdr:nvSpPr>
        <xdr:cNvPr id="331" name="n_1mainValue【福祉施設】&#10;一人当たり面積"/>
        <xdr:cNvSpPr txBox="1"/>
      </xdr:nvSpPr>
      <xdr:spPr>
        <a:xfrm>
          <a:off x="93917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77669</xdr:rowOff>
    </xdr:from>
    <xdr:ext cx="469744" cy="259045"/>
    <xdr:sp macro="" textlink="">
      <xdr:nvSpPr>
        <xdr:cNvPr id="332" name="n_2mainValue【福祉施設】&#10;一人当たり面積"/>
        <xdr:cNvSpPr txBox="1"/>
      </xdr:nvSpPr>
      <xdr:spPr>
        <a:xfrm>
          <a:off x="8515427" y="1362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xdr:rowOff>
    </xdr:from>
    <xdr:to>
      <xdr:col>24</xdr:col>
      <xdr:colOff>114300</xdr:colOff>
      <xdr:row>102</xdr:row>
      <xdr:rowOff>115570</xdr:rowOff>
    </xdr:to>
    <xdr:sp macro="" textlink="">
      <xdr:nvSpPr>
        <xdr:cNvPr id="373" name="楕円 372"/>
        <xdr:cNvSpPr/>
      </xdr:nvSpPr>
      <xdr:spPr>
        <a:xfrm>
          <a:off x="4584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36847</xdr:rowOff>
    </xdr:from>
    <xdr:ext cx="405111" cy="259045"/>
    <xdr:sp macro="" textlink="">
      <xdr:nvSpPr>
        <xdr:cNvPr id="374" name="【市民会館】&#10;有形固定資産減価償却率該当値テキスト"/>
        <xdr:cNvSpPr txBox="1"/>
      </xdr:nvSpPr>
      <xdr:spPr>
        <a:xfrm>
          <a:off x="4673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142966</xdr:rowOff>
    </xdr:from>
    <xdr:to>
      <xdr:col>20</xdr:col>
      <xdr:colOff>38100</xdr:colOff>
      <xdr:row>102</xdr:row>
      <xdr:rowOff>73116</xdr:rowOff>
    </xdr:to>
    <xdr:sp macro="" textlink="">
      <xdr:nvSpPr>
        <xdr:cNvPr id="375" name="楕円 374"/>
        <xdr:cNvSpPr/>
      </xdr:nvSpPr>
      <xdr:spPr>
        <a:xfrm>
          <a:off x="3746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22316</xdr:rowOff>
    </xdr:from>
    <xdr:to>
      <xdr:col>24</xdr:col>
      <xdr:colOff>63500</xdr:colOff>
      <xdr:row>102</xdr:row>
      <xdr:rowOff>64770</xdr:rowOff>
    </xdr:to>
    <xdr:cxnSp macro="">
      <xdr:nvCxnSpPr>
        <xdr:cNvPr id="376" name="直線コネクタ 375"/>
        <xdr:cNvCxnSpPr/>
      </xdr:nvCxnSpPr>
      <xdr:spPr>
        <a:xfrm>
          <a:off x="3797300" y="1751021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15602</xdr:rowOff>
    </xdr:from>
    <xdr:to>
      <xdr:col>15</xdr:col>
      <xdr:colOff>101600</xdr:colOff>
      <xdr:row>102</xdr:row>
      <xdr:rowOff>117202</xdr:rowOff>
    </xdr:to>
    <xdr:sp macro="" textlink="">
      <xdr:nvSpPr>
        <xdr:cNvPr id="377" name="楕円 376"/>
        <xdr:cNvSpPr/>
      </xdr:nvSpPr>
      <xdr:spPr>
        <a:xfrm>
          <a:off x="2857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22316</xdr:rowOff>
    </xdr:from>
    <xdr:to>
      <xdr:col>19</xdr:col>
      <xdr:colOff>177800</xdr:colOff>
      <xdr:row>102</xdr:row>
      <xdr:rowOff>66402</xdr:rowOff>
    </xdr:to>
    <xdr:cxnSp macro="">
      <xdr:nvCxnSpPr>
        <xdr:cNvPr id="378" name="直線コネクタ 377"/>
        <xdr:cNvCxnSpPr/>
      </xdr:nvCxnSpPr>
      <xdr:spPr>
        <a:xfrm flipV="1">
          <a:off x="2908300" y="1751021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89643</xdr:rowOff>
    </xdr:from>
    <xdr:ext cx="405111" cy="259045"/>
    <xdr:sp macro="" textlink="">
      <xdr:nvSpPr>
        <xdr:cNvPr id="382" name="n_1mainValue【市民会館】&#10;有形固定資産減価償却率"/>
        <xdr:cNvSpPr txBox="1"/>
      </xdr:nvSpPr>
      <xdr:spPr>
        <a:xfrm>
          <a:off x="35820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133729</xdr:rowOff>
    </xdr:from>
    <xdr:ext cx="405111" cy="259045"/>
    <xdr:sp macro="" textlink="">
      <xdr:nvSpPr>
        <xdr:cNvPr id="383" name="n_2mainValue【市民会館】&#10;有形固定資産減価償却率"/>
        <xdr:cNvSpPr txBox="1"/>
      </xdr:nvSpPr>
      <xdr:spPr>
        <a:xfrm>
          <a:off x="2705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4"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33564</xdr:rowOff>
    </xdr:from>
    <xdr:to>
      <xdr:col>55</xdr:col>
      <xdr:colOff>50800</xdr:colOff>
      <xdr:row>107</xdr:row>
      <xdr:rowOff>135164</xdr:rowOff>
    </xdr:to>
    <xdr:sp macro="" textlink="">
      <xdr:nvSpPr>
        <xdr:cNvPr id="424" name="楕円 423"/>
        <xdr:cNvSpPr/>
      </xdr:nvSpPr>
      <xdr:spPr>
        <a:xfrm>
          <a:off x="10426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11991</xdr:rowOff>
    </xdr:from>
    <xdr:ext cx="469744" cy="259045"/>
    <xdr:sp macro="" textlink="">
      <xdr:nvSpPr>
        <xdr:cNvPr id="425" name="【市民会館】&#10;一人当たり面積該当値テキスト"/>
        <xdr:cNvSpPr txBox="1"/>
      </xdr:nvSpPr>
      <xdr:spPr>
        <a:xfrm>
          <a:off x="10515600"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26" name="楕円 425"/>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84364</xdr:rowOff>
    </xdr:from>
    <xdr:to>
      <xdr:col>55</xdr:col>
      <xdr:colOff>0</xdr:colOff>
      <xdr:row>107</xdr:row>
      <xdr:rowOff>87630</xdr:rowOff>
    </xdr:to>
    <xdr:cxnSp macro="">
      <xdr:nvCxnSpPr>
        <xdr:cNvPr id="427" name="直線コネクタ 426"/>
        <xdr:cNvCxnSpPr/>
      </xdr:nvCxnSpPr>
      <xdr:spPr>
        <a:xfrm flipV="1">
          <a:off x="9639300" y="184295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43362</xdr:rowOff>
    </xdr:from>
    <xdr:to>
      <xdr:col>46</xdr:col>
      <xdr:colOff>38100</xdr:colOff>
      <xdr:row>107</xdr:row>
      <xdr:rowOff>144962</xdr:rowOff>
    </xdr:to>
    <xdr:sp macro="" textlink="">
      <xdr:nvSpPr>
        <xdr:cNvPr id="428" name="楕円 427"/>
        <xdr:cNvSpPr/>
      </xdr:nvSpPr>
      <xdr:spPr>
        <a:xfrm>
          <a:off x="8699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94162</xdr:rowOff>
    </xdr:to>
    <xdr:cxnSp macro="">
      <xdr:nvCxnSpPr>
        <xdr:cNvPr id="429" name="直線コネクタ 428"/>
        <xdr:cNvCxnSpPr/>
      </xdr:nvCxnSpPr>
      <xdr:spPr>
        <a:xfrm flipV="1">
          <a:off x="8750300" y="184327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33"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136089</xdr:rowOff>
    </xdr:from>
    <xdr:ext cx="469744" cy="259045"/>
    <xdr:sp macro="" textlink="">
      <xdr:nvSpPr>
        <xdr:cNvPr id="434" name="n_2mainValue【市民会館】&#10;一人当たり面積"/>
        <xdr:cNvSpPr txBox="1"/>
      </xdr:nvSpPr>
      <xdr:spPr>
        <a:xfrm>
          <a:off x="8515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36830</xdr:rowOff>
    </xdr:from>
    <xdr:to>
      <xdr:col>85</xdr:col>
      <xdr:colOff>177800</xdr:colOff>
      <xdr:row>33</xdr:row>
      <xdr:rowOff>138430</xdr:rowOff>
    </xdr:to>
    <xdr:sp macro="" textlink="">
      <xdr:nvSpPr>
        <xdr:cNvPr id="475" name="楕円 474"/>
        <xdr:cNvSpPr/>
      </xdr:nvSpPr>
      <xdr:spPr>
        <a:xfrm>
          <a:off x="162687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161307</xdr:rowOff>
    </xdr:from>
    <xdr:ext cx="405111" cy="259045"/>
    <xdr:sp macro="" textlink="">
      <xdr:nvSpPr>
        <xdr:cNvPr id="476" name="【一般廃棄物処理施設】&#10;有形固定資産減価償却率該当値テキスト"/>
        <xdr:cNvSpPr txBox="1"/>
      </xdr:nvSpPr>
      <xdr:spPr>
        <a:xfrm>
          <a:off x="16357600" y="564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38463</xdr:rowOff>
    </xdr:from>
    <xdr:to>
      <xdr:col>81</xdr:col>
      <xdr:colOff>101600</xdr:colOff>
      <xdr:row>33</xdr:row>
      <xdr:rowOff>140063</xdr:rowOff>
    </xdr:to>
    <xdr:sp macro="" textlink="">
      <xdr:nvSpPr>
        <xdr:cNvPr id="477" name="楕円 476"/>
        <xdr:cNvSpPr/>
      </xdr:nvSpPr>
      <xdr:spPr>
        <a:xfrm>
          <a:off x="15430500" y="56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87630</xdr:rowOff>
    </xdr:from>
    <xdr:to>
      <xdr:col>85</xdr:col>
      <xdr:colOff>127000</xdr:colOff>
      <xdr:row>33</xdr:row>
      <xdr:rowOff>89263</xdr:rowOff>
    </xdr:to>
    <xdr:cxnSp macro="">
      <xdr:nvCxnSpPr>
        <xdr:cNvPr id="478" name="直線コネクタ 477"/>
        <xdr:cNvCxnSpPr/>
      </xdr:nvCxnSpPr>
      <xdr:spPr>
        <a:xfrm flipV="1">
          <a:off x="15481300" y="574548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30299</xdr:rowOff>
    </xdr:from>
    <xdr:to>
      <xdr:col>76</xdr:col>
      <xdr:colOff>165100</xdr:colOff>
      <xdr:row>33</xdr:row>
      <xdr:rowOff>131899</xdr:rowOff>
    </xdr:to>
    <xdr:sp macro="" textlink="">
      <xdr:nvSpPr>
        <xdr:cNvPr id="479" name="楕円 478"/>
        <xdr:cNvSpPr/>
      </xdr:nvSpPr>
      <xdr:spPr>
        <a:xfrm>
          <a:off x="14541500" y="56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81099</xdr:rowOff>
    </xdr:from>
    <xdr:to>
      <xdr:col>81</xdr:col>
      <xdr:colOff>50800</xdr:colOff>
      <xdr:row>33</xdr:row>
      <xdr:rowOff>89263</xdr:rowOff>
    </xdr:to>
    <xdr:cxnSp macro="">
      <xdr:nvCxnSpPr>
        <xdr:cNvPr id="480" name="直線コネクタ 479"/>
        <xdr:cNvCxnSpPr/>
      </xdr:nvCxnSpPr>
      <xdr:spPr>
        <a:xfrm>
          <a:off x="14592300" y="57389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1"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2"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156590</xdr:rowOff>
    </xdr:from>
    <xdr:ext cx="405111" cy="259045"/>
    <xdr:sp macro="" textlink="">
      <xdr:nvSpPr>
        <xdr:cNvPr id="484" name="n_1mainValue【一般廃棄物処理施設】&#10;有形固定資産減価償却率"/>
        <xdr:cNvSpPr txBox="1"/>
      </xdr:nvSpPr>
      <xdr:spPr>
        <a:xfrm>
          <a:off x="15266044" y="547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148426</xdr:rowOff>
    </xdr:from>
    <xdr:ext cx="405111" cy="259045"/>
    <xdr:sp macro="" textlink="">
      <xdr:nvSpPr>
        <xdr:cNvPr id="485" name="n_2mainValue【一般廃棄物処理施設】&#10;有形固定資産減価償却率"/>
        <xdr:cNvSpPr txBox="1"/>
      </xdr:nvSpPr>
      <xdr:spPr>
        <a:xfrm>
          <a:off x="14389744" y="546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101512</xdr:rowOff>
    </xdr:from>
    <xdr:to>
      <xdr:col>116</xdr:col>
      <xdr:colOff>114300</xdr:colOff>
      <xdr:row>42</xdr:row>
      <xdr:rowOff>31662</xdr:rowOff>
    </xdr:to>
    <xdr:sp macro="" textlink="">
      <xdr:nvSpPr>
        <xdr:cNvPr id="524" name="楕円 523"/>
        <xdr:cNvSpPr/>
      </xdr:nvSpPr>
      <xdr:spPr>
        <a:xfrm>
          <a:off x="22110700" y="71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16439</xdr:rowOff>
    </xdr:from>
    <xdr:ext cx="534377" cy="259045"/>
    <xdr:sp macro="" textlink="">
      <xdr:nvSpPr>
        <xdr:cNvPr id="525" name="【一般廃棄物処理施設】&#10;一人当たり有形固定資産（償却資産）額該当値テキスト"/>
        <xdr:cNvSpPr txBox="1"/>
      </xdr:nvSpPr>
      <xdr:spPr>
        <a:xfrm>
          <a:off x="22199600" y="704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102774</xdr:rowOff>
    </xdr:from>
    <xdr:to>
      <xdr:col>112</xdr:col>
      <xdr:colOff>38100</xdr:colOff>
      <xdr:row>42</xdr:row>
      <xdr:rowOff>32924</xdr:rowOff>
    </xdr:to>
    <xdr:sp macro="" textlink="">
      <xdr:nvSpPr>
        <xdr:cNvPr id="526" name="楕円 525"/>
        <xdr:cNvSpPr/>
      </xdr:nvSpPr>
      <xdr:spPr>
        <a:xfrm>
          <a:off x="21272500" y="71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152312</xdr:rowOff>
    </xdr:from>
    <xdr:to>
      <xdr:col>116</xdr:col>
      <xdr:colOff>63500</xdr:colOff>
      <xdr:row>41</xdr:row>
      <xdr:rowOff>153574</xdr:rowOff>
    </xdr:to>
    <xdr:cxnSp macro="">
      <xdr:nvCxnSpPr>
        <xdr:cNvPr id="527" name="直線コネクタ 526"/>
        <xdr:cNvCxnSpPr/>
      </xdr:nvCxnSpPr>
      <xdr:spPr>
        <a:xfrm flipV="1">
          <a:off x="21323300" y="7181762"/>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104349</xdr:rowOff>
    </xdr:from>
    <xdr:to>
      <xdr:col>107</xdr:col>
      <xdr:colOff>101600</xdr:colOff>
      <xdr:row>42</xdr:row>
      <xdr:rowOff>34499</xdr:rowOff>
    </xdr:to>
    <xdr:sp macro="" textlink="">
      <xdr:nvSpPr>
        <xdr:cNvPr id="528" name="楕円 527"/>
        <xdr:cNvSpPr/>
      </xdr:nvSpPr>
      <xdr:spPr>
        <a:xfrm>
          <a:off x="20383500" y="71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153574</xdr:rowOff>
    </xdr:from>
    <xdr:to>
      <xdr:col>111</xdr:col>
      <xdr:colOff>177800</xdr:colOff>
      <xdr:row>41</xdr:row>
      <xdr:rowOff>155149</xdr:rowOff>
    </xdr:to>
    <xdr:cxnSp macro="">
      <xdr:nvCxnSpPr>
        <xdr:cNvPr id="529" name="直線コネクタ 528"/>
        <xdr:cNvCxnSpPr/>
      </xdr:nvCxnSpPr>
      <xdr:spPr>
        <a:xfrm flipV="1">
          <a:off x="20434300" y="7183024"/>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31"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24051</xdr:rowOff>
    </xdr:from>
    <xdr:ext cx="534377" cy="259045"/>
    <xdr:sp macro="" textlink="">
      <xdr:nvSpPr>
        <xdr:cNvPr id="533" name="n_1mainValue【一般廃棄物処理施設】&#10;一人当たり有形固定資産（償却資産）額"/>
        <xdr:cNvSpPr txBox="1"/>
      </xdr:nvSpPr>
      <xdr:spPr>
        <a:xfrm>
          <a:off x="21043411" y="72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25626</xdr:rowOff>
    </xdr:from>
    <xdr:ext cx="534377" cy="259045"/>
    <xdr:sp macro="" textlink="">
      <xdr:nvSpPr>
        <xdr:cNvPr id="534" name="n_2mainValue【一般廃棄物処理施設】&#10;一人当たり有形固定資産（償却資産）額"/>
        <xdr:cNvSpPr txBox="1"/>
      </xdr:nvSpPr>
      <xdr:spPr>
        <a:xfrm>
          <a:off x="20167111" y="722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22678</xdr:rowOff>
    </xdr:from>
    <xdr:to>
      <xdr:col>85</xdr:col>
      <xdr:colOff>177800</xdr:colOff>
      <xdr:row>56</xdr:row>
      <xdr:rowOff>124278</xdr:rowOff>
    </xdr:to>
    <xdr:sp macro="" textlink="">
      <xdr:nvSpPr>
        <xdr:cNvPr id="575" name="楕円 574"/>
        <xdr:cNvSpPr/>
      </xdr:nvSpPr>
      <xdr:spPr>
        <a:xfrm>
          <a:off x="162687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45555</xdr:rowOff>
    </xdr:from>
    <xdr:ext cx="405111" cy="259045"/>
    <xdr:sp macro="" textlink="">
      <xdr:nvSpPr>
        <xdr:cNvPr id="576" name="【保健センター・保健所】&#10;有形固定資産減価償却率該当値テキスト"/>
        <xdr:cNvSpPr txBox="1"/>
      </xdr:nvSpPr>
      <xdr:spPr>
        <a:xfrm>
          <a:off x="16357600" y="947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50437</xdr:rowOff>
    </xdr:from>
    <xdr:to>
      <xdr:col>81</xdr:col>
      <xdr:colOff>101600</xdr:colOff>
      <xdr:row>56</xdr:row>
      <xdr:rowOff>152037</xdr:rowOff>
    </xdr:to>
    <xdr:sp macro="" textlink="">
      <xdr:nvSpPr>
        <xdr:cNvPr id="577" name="楕円 576"/>
        <xdr:cNvSpPr/>
      </xdr:nvSpPr>
      <xdr:spPr>
        <a:xfrm>
          <a:off x="15430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73478</xdr:rowOff>
    </xdr:from>
    <xdr:to>
      <xdr:col>85</xdr:col>
      <xdr:colOff>127000</xdr:colOff>
      <xdr:row>56</xdr:row>
      <xdr:rowOff>101237</xdr:rowOff>
    </xdr:to>
    <xdr:cxnSp macro="">
      <xdr:nvCxnSpPr>
        <xdr:cNvPr id="578" name="直線コネクタ 577"/>
        <xdr:cNvCxnSpPr/>
      </xdr:nvCxnSpPr>
      <xdr:spPr>
        <a:xfrm flipV="1">
          <a:off x="15481300" y="96746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76563</xdr:rowOff>
    </xdr:from>
    <xdr:to>
      <xdr:col>76</xdr:col>
      <xdr:colOff>165100</xdr:colOff>
      <xdr:row>57</xdr:row>
      <xdr:rowOff>6713</xdr:rowOff>
    </xdr:to>
    <xdr:sp macro="" textlink="">
      <xdr:nvSpPr>
        <xdr:cNvPr id="579" name="楕円 578"/>
        <xdr:cNvSpPr/>
      </xdr:nvSpPr>
      <xdr:spPr>
        <a:xfrm>
          <a:off x="14541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101237</xdr:rowOff>
    </xdr:from>
    <xdr:to>
      <xdr:col>81</xdr:col>
      <xdr:colOff>50800</xdr:colOff>
      <xdr:row>56</xdr:row>
      <xdr:rowOff>127363</xdr:rowOff>
    </xdr:to>
    <xdr:cxnSp macro="">
      <xdr:nvCxnSpPr>
        <xdr:cNvPr id="580" name="直線コネクタ 579"/>
        <xdr:cNvCxnSpPr/>
      </xdr:nvCxnSpPr>
      <xdr:spPr>
        <a:xfrm flipV="1">
          <a:off x="14592300" y="97024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168564</xdr:rowOff>
    </xdr:from>
    <xdr:ext cx="405111" cy="259045"/>
    <xdr:sp macro="" textlink="">
      <xdr:nvSpPr>
        <xdr:cNvPr id="584" name="n_1mainValue【保健センター・保健所】&#10;有形固定資産減価償却率"/>
        <xdr:cNvSpPr txBox="1"/>
      </xdr:nvSpPr>
      <xdr:spPr>
        <a:xfrm>
          <a:off x="152660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23240</xdr:rowOff>
    </xdr:from>
    <xdr:ext cx="405111" cy="259045"/>
    <xdr:sp macro="" textlink="">
      <xdr:nvSpPr>
        <xdr:cNvPr id="585" name="n_2mainValue【保健センター・保健所】&#10;有形固定資産減価償却率"/>
        <xdr:cNvSpPr txBox="1"/>
      </xdr:nvSpPr>
      <xdr:spPr>
        <a:xfrm>
          <a:off x="143897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77107</xdr:rowOff>
    </xdr:from>
    <xdr:to>
      <xdr:col>116</xdr:col>
      <xdr:colOff>114300</xdr:colOff>
      <xdr:row>64</xdr:row>
      <xdr:rowOff>7257</xdr:rowOff>
    </xdr:to>
    <xdr:sp macro="" textlink="">
      <xdr:nvSpPr>
        <xdr:cNvPr id="626" name="楕円 625"/>
        <xdr:cNvSpPr/>
      </xdr:nvSpPr>
      <xdr:spPr>
        <a:xfrm>
          <a:off x="221107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55534</xdr:rowOff>
    </xdr:from>
    <xdr:ext cx="469744" cy="259045"/>
    <xdr:sp macro="" textlink="">
      <xdr:nvSpPr>
        <xdr:cNvPr id="627" name="【保健センター・保健所】&#10;一人当たり面積該当値テキスト"/>
        <xdr:cNvSpPr txBox="1"/>
      </xdr:nvSpPr>
      <xdr:spPr>
        <a:xfrm>
          <a:off x="2219960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628" name="楕円 627"/>
        <xdr:cNvSpPr/>
      </xdr:nvSpPr>
      <xdr:spPr>
        <a:xfrm>
          <a:off x="21272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127907</xdr:rowOff>
    </xdr:to>
    <xdr:cxnSp macro="">
      <xdr:nvCxnSpPr>
        <xdr:cNvPr id="629" name="直線コネクタ 628"/>
        <xdr:cNvCxnSpPr/>
      </xdr:nvCxnSpPr>
      <xdr:spPr>
        <a:xfrm>
          <a:off x="21323300" y="1092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87993</xdr:rowOff>
    </xdr:from>
    <xdr:to>
      <xdr:col>107</xdr:col>
      <xdr:colOff>101600</xdr:colOff>
      <xdr:row>64</xdr:row>
      <xdr:rowOff>18143</xdr:rowOff>
    </xdr:to>
    <xdr:sp macro="" textlink="">
      <xdr:nvSpPr>
        <xdr:cNvPr id="630" name="楕円 629"/>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138793</xdr:rowOff>
    </xdr:to>
    <xdr:cxnSp macro="">
      <xdr:nvCxnSpPr>
        <xdr:cNvPr id="631" name="直線コネクタ 630"/>
        <xdr:cNvCxnSpPr/>
      </xdr:nvCxnSpPr>
      <xdr:spPr>
        <a:xfrm flipV="1">
          <a:off x="20434300" y="109292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635" name="n_1mainValue【保健センター・保健所】&#10;一人当たり面積"/>
        <xdr:cNvSpPr txBox="1"/>
      </xdr:nvSpPr>
      <xdr:spPr>
        <a:xfrm>
          <a:off x="21075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636" name="n_2mainValue【保健センター・保健所】&#10;一人当たり面積"/>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93436</xdr:rowOff>
    </xdr:from>
    <xdr:to>
      <xdr:col>85</xdr:col>
      <xdr:colOff>177800</xdr:colOff>
      <xdr:row>81</xdr:row>
      <xdr:rowOff>23586</xdr:rowOff>
    </xdr:to>
    <xdr:sp macro="" textlink="">
      <xdr:nvSpPr>
        <xdr:cNvPr id="677" name="楕円 676"/>
        <xdr:cNvSpPr/>
      </xdr:nvSpPr>
      <xdr:spPr>
        <a:xfrm>
          <a:off x="162687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116313</xdr:rowOff>
    </xdr:from>
    <xdr:ext cx="405111" cy="259045"/>
    <xdr:sp macro="" textlink="">
      <xdr:nvSpPr>
        <xdr:cNvPr id="678" name="【消防施設】&#10;有形固定資産減価償却率該当値テキスト"/>
        <xdr:cNvSpPr txBox="1"/>
      </xdr:nvSpPr>
      <xdr:spPr>
        <a:xfrm>
          <a:off x="16357600" y="136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121194</xdr:rowOff>
    </xdr:from>
    <xdr:to>
      <xdr:col>81</xdr:col>
      <xdr:colOff>101600</xdr:colOff>
      <xdr:row>81</xdr:row>
      <xdr:rowOff>51344</xdr:rowOff>
    </xdr:to>
    <xdr:sp macro="" textlink="">
      <xdr:nvSpPr>
        <xdr:cNvPr id="679" name="楕円 678"/>
        <xdr:cNvSpPr/>
      </xdr:nvSpPr>
      <xdr:spPr>
        <a:xfrm>
          <a:off x="15430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144236</xdr:rowOff>
    </xdr:from>
    <xdr:to>
      <xdr:col>85</xdr:col>
      <xdr:colOff>127000</xdr:colOff>
      <xdr:row>81</xdr:row>
      <xdr:rowOff>544</xdr:rowOff>
    </xdr:to>
    <xdr:cxnSp macro="">
      <xdr:nvCxnSpPr>
        <xdr:cNvPr id="680" name="直線コネクタ 679"/>
        <xdr:cNvCxnSpPr/>
      </xdr:nvCxnSpPr>
      <xdr:spPr>
        <a:xfrm flipV="1">
          <a:off x="15481300" y="1386023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157118</xdr:rowOff>
    </xdr:from>
    <xdr:to>
      <xdr:col>76</xdr:col>
      <xdr:colOff>165100</xdr:colOff>
      <xdr:row>81</xdr:row>
      <xdr:rowOff>87268</xdr:rowOff>
    </xdr:to>
    <xdr:sp macro="" textlink="">
      <xdr:nvSpPr>
        <xdr:cNvPr id="681" name="楕円 680"/>
        <xdr:cNvSpPr/>
      </xdr:nvSpPr>
      <xdr:spPr>
        <a:xfrm>
          <a:off x="14541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xdr:rowOff>
    </xdr:from>
    <xdr:to>
      <xdr:col>81</xdr:col>
      <xdr:colOff>50800</xdr:colOff>
      <xdr:row>81</xdr:row>
      <xdr:rowOff>36468</xdr:rowOff>
    </xdr:to>
    <xdr:cxnSp macro="">
      <xdr:nvCxnSpPr>
        <xdr:cNvPr id="682" name="直線コネクタ 681"/>
        <xdr:cNvCxnSpPr/>
      </xdr:nvCxnSpPr>
      <xdr:spPr>
        <a:xfrm flipV="1">
          <a:off x="14592300" y="138879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83"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84"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67871</xdr:rowOff>
    </xdr:from>
    <xdr:ext cx="405111" cy="259045"/>
    <xdr:sp macro="" textlink="">
      <xdr:nvSpPr>
        <xdr:cNvPr id="686" name="n_1mainValue【消防施設】&#10;有形固定資産減価償却率"/>
        <xdr:cNvSpPr txBox="1"/>
      </xdr:nvSpPr>
      <xdr:spPr>
        <a:xfrm>
          <a:off x="15266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103795</xdr:rowOff>
    </xdr:from>
    <xdr:ext cx="405111" cy="259045"/>
    <xdr:sp macro="" textlink="">
      <xdr:nvSpPr>
        <xdr:cNvPr id="687" name="n_2mainValue【消防施設】&#10;有形固定資産減価償却率"/>
        <xdr:cNvSpPr txBox="1"/>
      </xdr:nvSpPr>
      <xdr:spPr>
        <a:xfrm>
          <a:off x="14389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724" name="楕円 723"/>
        <xdr:cNvSpPr/>
      </xdr:nvSpPr>
      <xdr:spPr>
        <a:xfrm>
          <a:off x="22110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725" name="【消防施設】&#10;一人当たり面積該当値テキスト"/>
        <xdr:cNvSpPr txBox="1"/>
      </xdr:nvSpPr>
      <xdr:spPr>
        <a:xfrm>
          <a:off x="22199600"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726" name="楕円 725"/>
        <xdr:cNvSpPr/>
      </xdr:nvSpPr>
      <xdr:spPr>
        <a:xfrm>
          <a:off x="21272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127254</xdr:rowOff>
    </xdr:to>
    <xdr:cxnSp macro="">
      <xdr:nvCxnSpPr>
        <xdr:cNvPr id="727" name="直線コネクタ 726"/>
        <xdr:cNvCxnSpPr/>
      </xdr:nvCxnSpPr>
      <xdr:spPr>
        <a:xfrm>
          <a:off x="21323300" y="14357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728" name="楕円 727"/>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136398</xdr:rowOff>
    </xdr:to>
    <xdr:cxnSp macro="">
      <xdr:nvCxnSpPr>
        <xdr:cNvPr id="729" name="直線コネクタ 728"/>
        <xdr:cNvCxnSpPr/>
      </xdr:nvCxnSpPr>
      <xdr:spPr>
        <a:xfrm flipV="1">
          <a:off x="20434300" y="14357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30"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31"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23131</xdr:rowOff>
    </xdr:from>
    <xdr:ext cx="469744" cy="259045"/>
    <xdr:sp macro="" textlink="">
      <xdr:nvSpPr>
        <xdr:cNvPr id="733" name="n_1main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734" name="n_2mainValue【消防施設】&#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765"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75" name="楕円 774"/>
        <xdr:cNvSpPr/>
      </xdr:nvSpPr>
      <xdr:spPr>
        <a:xfrm>
          <a:off x="162687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108329</xdr:rowOff>
    </xdr:from>
    <xdr:ext cx="405111" cy="259045"/>
    <xdr:sp macro="" textlink="">
      <xdr:nvSpPr>
        <xdr:cNvPr id="776" name="【庁舎】&#10;有形固定資産減価償却率該当値テキスト"/>
        <xdr:cNvSpPr txBox="1"/>
      </xdr:nvSpPr>
      <xdr:spPr>
        <a:xfrm>
          <a:off x="16357600"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156029</xdr:rowOff>
    </xdr:from>
    <xdr:to>
      <xdr:col>81</xdr:col>
      <xdr:colOff>101600</xdr:colOff>
      <xdr:row>104</xdr:row>
      <xdr:rowOff>86179</xdr:rowOff>
    </xdr:to>
    <xdr:sp macro="" textlink="">
      <xdr:nvSpPr>
        <xdr:cNvPr id="777" name="楕円 776"/>
        <xdr:cNvSpPr/>
      </xdr:nvSpPr>
      <xdr:spPr>
        <a:xfrm>
          <a:off x="15430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xdr:rowOff>
    </xdr:from>
    <xdr:to>
      <xdr:col>85</xdr:col>
      <xdr:colOff>127000</xdr:colOff>
      <xdr:row>104</xdr:row>
      <xdr:rowOff>35379</xdr:rowOff>
    </xdr:to>
    <xdr:cxnSp macro="">
      <xdr:nvCxnSpPr>
        <xdr:cNvPr id="778" name="直線コネクタ 777"/>
        <xdr:cNvCxnSpPr/>
      </xdr:nvCxnSpPr>
      <xdr:spPr>
        <a:xfrm flipV="1">
          <a:off x="15481300" y="1784005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79" name="楕円 778"/>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35379</xdr:rowOff>
    </xdr:from>
    <xdr:to>
      <xdr:col>81</xdr:col>
      <xdr:colOff>50800</xdr:colOff>
      <xdr:row>104</xdr:row>
      <xdr:rowOff>41911</xdr:rowOff>
    </xdr:to>
    <xdr:cxnSp macro="">
      <xdr:nvCxnSpPr>
        <xdr:cNvPr id="780" name="直線コネクタ 779"/>
        <xdr:cNvCxnSpPr/>
      </xdr:nvCxnSpPr>
      <xdr:spPr>
        <a:xfrm flipV="1">
          <a:off x="14592300" y="1786617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781"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82"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77306</xdr:rowOff>
    </xdr:from>
    <xdr:ext cx="405111" cy="259045"/>
    <xdr:sp macro="" textlink="">
      <xdr:nvSpPr>
        <xdr:cNvPr id="784" name="n_1mainValue【庁舎】&#10;有形固定資産減価償却率"/>
        <xdr:cNvSpPr txBox="1"/>
      </xdr:nvSpPr>
      <xdr:spPr>
        <a:xfrm>
          <a:off x="15266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785" name="n_2main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7"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33564</xdr:rowOff>
    </xdr:from>
    <xdr:to>
      <xdr:col>116</xdr:col>
      <xdr:colOff>114300</xdr:colOff>
      <xdr:row>107</xdr:row>
      <xdr:rowOff>135164</xdr:rowOff>
    </xdr:to>
    <xdr:sp macro="" textlink="">
      <xdr:nvSpPr>
        <xdr:cNvPr id="827" name="楕円 826"/>
        <xdr:cNvSpPr/>
      </xdr:nvSpPr>
      <xdr:spPr>
        <a:xfrm>
          <a:off x="22110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11991</xdr:rowOff>
    </xdr:from>
    <xdr:ext cx="469744" cy="259045"/>
    <xdr:sp macro="" textlink="">
      <xdr:nvSpPr>
        <xdr:cNvPr id="828" name="【庁舎】&#10;一人当たり面積該当値テキスト"/>
        <xdr:cNvSpPr txBox="1"/>
      </xdr:nvSpPr>
      <xdr:spPr>
        <a:xfrm>
          <a:off x="22199600"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829" name="楕円 828"/>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84364</xdr:rowOff>
    </xdr:from>
    <xdr:to>
      <xdr:col>116</xdr:col>
      <xdr:colOff>63500</xdr:colOff>
      <xdr:row>107</xdr:row>
      <xdr:rowOff>123552</xdr:rowOff>
    </xdr:to>
    <xdr:cxnSp macro="">
      <xdr:nvCxnSpPr>
        <xdr:cNvPr id="830" name="直線コネクタ 829"/>
        <xdr:cNvCxnSpPr/>
      </xdr:nvCxnSpPr>
      <xdr:spPr>
        <a:xfrm flipV="1">
          <a:off x="21323300" y="1842951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831" name="楕円 830"/>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133350</xdr:rowOff>
    </xdr:to>
    <xdr:cxnSp macro="">
      <xdr:nvCxnSpPr>
        <xdr:cNvPr id="832" name="直線コネクタ 831"/>
        <xdr:cNvCxnSpPr/>
      </xdr:nvCxnSpPr>
      <xdr:spPr>
        <a:xfrm flipV="1">
          <a:off x="20434300" y="184687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3"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34"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165479</xdr:rowOff>
    </xdr:from>
    <xdr:ext cx="469744" cy="259045"/>
    <xdr:sp macro="" textlink="">
      <xdr:nvSpPr>
        <xdr:cNvPr id="836" name="n_1mainValue【庁舎】&#10;一人当たり面積"/>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37" name="n_2main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0">
              <a:solidFill>
                <a:schemeClr val="dk1"/>
              </a:solidFill>
              <a:effectLst/>
              <a:latin typeface="+mn-lt"/>
              <a:ea typeface="+mn-ea"/>
              <a:cs typeface="+mn-cs"/>
            </a:rPr>
            <a:t>　</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67.6</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％と類似団体平均よりも高くなっているのは、平成</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年度に中央図書館を一部増築したものの、全面的な改修を未だ行っていないことによる。今後は個別施設計画に基づき長寿命化に取り組んでいく。</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77.6</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％と類似団体平均よりも高くなっているのは、市民体育館（築</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年）、旧大館市の地区体育館（平均築</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年）の老朽化が原因である。市民体育館は令和元年度に解体</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、比率の改善が見込まれる。他の施設についても個別施設計画に基づき長寿命化に取り組んでいく。</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の有形固定資産減価償却率が前年度比</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％の増となっているが、福祉施設（平均築</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年）の老朽化が原因である。今後は個別施設計画に基づき長寿命化に取り組んでいく。</a:t>
          </a:r>
          <a:endPar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71.7</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年度に一部改修をしたものの、</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市民文化会館</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経過</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していることによる。今後は計画的な改修工事による長寿命化に取り組んでいく。</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94.8</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％と類似団体平均より突出しているのは、粗大ごみ処理施設が築</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年、し尿処理場が築</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年となっているためである。今後は広域圏単位でのし尿処理場の整備に取り組みつつ粗大ごみ処理施設の長寿命化を図っていく。</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87.5</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％と類似団体平均よりも高くなっているのは、保健センターが築</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年経過していることによる。今後は保健センターの耐震</a:t>
          </a:r>
          <a:r>
            <a:rPr kumimoji="1" lang="ja-JP" altLang="en-US" sz="900" b="0">
              <a:solidFill>
                <a:schemeClr val="dk1"/>
              </a:solidFill>
              <a:effectLst/>
              <a:latin typeface="ＭＳ Ｐゴシック" panose="020B0600070205080204" pitchFamily="50" charset="-128"/>
              <a:ea typeface="ＭＳ Ｐゴシック" panose="020B0600070205080204" pitchFamily="50" charset="-128"/>
              <a:cs typeface="+mn-cs"/>
            </a:rPr>
            <a:t>改修を</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行い、個別施設計画に基づき長寿命化に取り組んでいく。</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64.5</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％と類似団体平均よりも高くなっているのは、消防本部及び各分署が築</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年以上経過していることによる。今後は個別施設計画に基づき長寿命化に取り組んでいく。</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54.1</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％と類似団体平均を下回っているが、本庁舎が築</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年と老朽化が著しい状態にある。令和</a:t>
          </a:r>
          <a:r>
            <a:rPr kumimoji="1" lang="en-US" altLang="ja-JP" sz="900" b="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年度に本庁舎の建替え事業を実施するためさらに数値は改善する見通しである。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72,623
72,279
913.22
39,703,448
37,643,903
1,137,330
21,604,036
30,935,539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年間の財政力指数が</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台で推移し、類似団体平均を下回っている主な要因は、長引く地方経済の景気低迷による個人所得の減少や土地価格の下落等による市税収入の伸び悩みによるものである。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年度は、分子となる基準財政収入額が固定資産税の減等により減少となり、分母となる基準財政需要額は公債費の増等が影響し増加したが単年度及び３ヶ年平均の財政力指数は</a:t>
          </a:r>
          <a:r>
            <a:rPr kumimoji="1" lang="en-US" altLang="ja-JP" sz="1100">
              <a:latin typeface="ＭＳ Ｐゴシック" panose="020B0600070205080204" pitchFamily="50" charset="-128"/>
              <a:ea typeface="ＭＳ Ｐゴシック" panose="020B0600070205080204" pitchFamily="50" charset="-128"/>
            </a:rPr>
            <a:t>0.42</a:t>
          </a:r>
          <a:r>
            <a:rPr kumimoji="1" lang="ja-JP" altLang="en-US" sz="1100">
              <a:latin typeface="ＭＳ Ｐゴシック" panose="020B0600070205080204" pitchFamily="50" charset="-128"/>
              <a:ea typeface="ＭＳ Ｐゴシック" panose="020B0600070205080204" pitchFamily="50" charset="-128"/>
            </a:rPr>
            <a:t>と前年度と同指数となった。</a:t>
          </a:r>
        </a:p>
        <a:p>
          <a:r>
            <a:rPr kumimoji="1" lang="ja-JP" altLang="en-US" sz="1100">
              <a:latin typeface="ＭＳ Ｐゴシック" panose="020B0600070205080204" pitchFamily="50" charset="-128"/>
              <a:ea typeface="ＭＳ Ｐゴシック" panose="020B0600070205080204" pitchFamily="50" charset="-128"/>
            </a:rPr>
            <a:t>　今後も市税を中心とした歳入確保に努め、歳出の徹底的な見直しを行い財政基盤の強化を図る。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98072</xdr:rowOff>
    </xdr:to>
    <xdr:cxnSp macro="">
      <xdr:nvCxnSpPr>
        <xdr:cNvPr id="78" name="直線コネクタ 77"/>
        <xdr:cNvCxnSpPr/>
      </xdr:nvCxnSpPr>
      <xdr:spPr>
        <a:xfrm flipV="1">
          <a:off x="1447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6" name="楕円 95"/>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7" name="テキスト ボックス 96"/>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90.8</a:t>
          </a:r>
          <a:r>
            <a:rPr kumimoji="1" lang="ja-JP" altLang="en-US" sz="1300">
              <a:latin typeface="ＭＳ Ｐゴシック" panose="020B0600070205080204" pitchFamily="50" charset="-128"/>
              <a:ea typeface="ＭＳ Ｐゴシック" panose="020B0600070205080204" pitchFamily="50" charset="-128"/>
            </a:rPr>
            <a:t>％と類似団体平均を若干下回ったが、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経常経費のうち、医師確保のための病院事業に対する繰出金が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増加したことが影響し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今後も病院事業の経営改善及び職員定員適正化計画の着実な実施により比率の改善を図る。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102108</xdr:rowOff>
    </xdr:to>
    <xdr:cxnSp macro="">
      <xdr:nvCxnSpPr>
        <xdr:cNvPr id="130" name="直線コネクタ 129"/>
        <xdr:cNvCxnSpPr/>
      </xdr:nvCxnSpPr>
      <xdr:spPr>
        <a:xfrm>
          <a:off x="4114800" y="1098321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64</xdr:row>
      <xdr:rowOff>20066</xdr:rowOff>
    </xdr:to>
    <xdr:cxnSp macro="">
      <xdr:nvCxnSpPr>
        <xdr:cNvPr id="133" name="直線コネクタ 132"/>
        <xdr:cNvCxnSpPr/>
      </xdr:nvCxnSpPr>
      <xdr:spPr>
        <a:xfrm flipV="1">
          <a:off x="3225800" y="109832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20066</xdr:rowOff>
    </xdr:to>
    <xdr:cxnSp macro="">
      <xdr:nvCxnSpPr>
        <xdr:cNvPr id="136" name="直線コネクタ 135"/>
        <xdr:cNvCxnSpPr/>
      </xdr:nvCxnSpPr>
      <xdr:spPr>
        <a:xfrm>
          <a:off x="2336800" y="1093495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63</xdr:row>
      <xdr:rowOff>148082</xdr:rowOff>
    </xdr:to>
    <xdr:cxnSp macro="">
      <xdr:nvCxnSpPr>
        <xdr:cNvPr id="139" name="直線コネクタ 138"/>
        <xdr:cNvCxnSpPr/>
      </xdr:nvCxnSpPr>
      <xdr:spPr>
        <a:xfrm flipV="1">
          <a:off x="1447800" y="10934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67835</xdr:rowOff>
    </xdr:from>
    <xdr:ext cx="762000" cy="259045"/>
    <xdr:sp macro="" textlink="">
      <xdr:nvSpPr>
        <xdr:cNvPr id="150" name="財政構造の弾力性該当値テキスト"/>
        <xdr:cNvSpPr txBox="1"/>
      </xdr:nvSpPr>
      <xdr:spPr>
        <a:xfrm>
          <a:off x="50419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1" name="楕円 150"/>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71391</xdr:rowOff>
    </xdr:from>
    <xdr:ext cx="736600" cy="259045"/>
    <xdr:sp macro="" textlink="">
      <xdr:nvSpPr>
        <xdr:cNvPr id="152" name="テキスト ボックス 151"/>
        <xdr:cNvSpPr txBox="1"/>
      </xdr:nvSpPr>
      <xdr:spPr>
        <a:xfrm>
          <a:off x="3733800" y="1070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3" name="楕円 152"/>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81043</xdr:rowOff>
    </xdr:from>
    <xdr:ext cx="762000" cy="259045"/>
    <xdr:sp macro="" textlink="">
      <xdr:nvSpPr>
        <xdr:cNvPr id="154" name="テキスト ボックス 153"/>
        <xdr:cNvSpPr txBox="1"/>
      </xdr:nvSpPr>
      <xdr:spPr>
        <a:xfrm>
          <a:off x="2844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5" name="楕円 154"/>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6" name="テキスト ボックス 155"/>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37609</xdr:rowOff>
    </xdr:from>
    <xdr:ext cx="762000" cy="259045"/>
    <xdr:sp macro="" textlink="">
      <xdr:nvSpPr>
        <xdr:cNvPr id="158" name="テキスト ボックス 157"/>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人口１人当たりの人件費・物件費等が</a:t>
          </a:r>
          <a:r>
            <a:rPr kumimoji="1" lang="en-US" altLang="ja-JP" sz="1300">
              <a:latin typeface="ＭＳ Ｐゴシック" panose="020B0600070205080204" pitchFamily="50" charset="-128"/>
              <a:ea typeface="ＭＳ Ｐゴシック" panose="020B0600070205080204" pitchFamily="50" charset="-128"/>
            </a:rPr>
            <a:t>156,541</a:t>
          </a:r>
          <a:r>
            <a:rPr kumimoji="1" lang="ja-JP" altLang="en-US" sz="1300">
              <a:latin typeface="ＭＳ Ｐゴシック" panose="020B0600070205080204" pitchFamily="50" charset="-128"/>
              <a:ea typeface="ＭＳ Ｐゴシック" panose="020B0600070205080204" pitchFamily="50" charset="-128"/>
            </a:rPr>
            <a:t>円と類似団体の平均より高くなっている。人口千人当たり職員数が類似団体平均より多いこと、県の人事委員会勧告に準じた給与改定による人件費の増や指定管理者による公共施設の管理を推し進めていることによる物件費の増等がその要因である。　このため、今後も職員定員適正化計画に基づく職員の適正配置や公共施設総合管理計画に基づく施設の適正管理等により人件費、物件費の抑制を図り、数値の改善を図る。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168763</xdr:rowOff>
    </xdr:from>
    <xdr:to>
      <xdr:col>23</xdr:col>
      <xdr:colOff>133350</xdr:colOff>
      <xdr:row>84</xdr:row>
      <xdr:rowOff>25034</xdr:rowOff>
    </xdr:to>
    <xdr:cxnSp macro="">
      <xdr:nvCxnSpPr>
        <xdr:cNvPr id="191" name="直線コネクタ 190"/>
        <xdr:cNvCxnSpPr/>
      </xdr:nvCxnSpPr>
      <xdr:spPr>
        <a:xfrm>
          <a:off x="4114800" y="14399113"/>
          <a:ext cx="8382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96797</xdr:rowOff>
    </xdr:from>
    <xdr:to>
      <xdr:col>19</xdr:col>
      <xdr:colOff>133350</xdr:colOff>
      <xdr:row>83</xdr:row>
      <xdr:rowOff>168763</xdr:rowOff>
    </xdr:to>
    <xdr:cxnSp macro="">
      <xdr:nvCxnSpPr>
        <xdr:cNvPr id="194" name="直線コネクタ 193"/>
        <xdr:cNvCxnSpPr/>
      </xdr:nvCxnSpPr>
      <xdr:spPr>
        <a:xfrm>
          <a:off x="3225800" y="14327147"/>
          <a:ext cx="889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64812</xdr:rowOff>
    </xdr:from>
    <xdr:to>
      <xdr:col>15</xdr:col>
      <xdr:colOff>82550</xdr:colOff>
      <xdr:row>83</xdr:row>
      <xdr:rowOff>96797</xdr:rowOff>
    </xdr:to>
    <xdr:cxnSp macro="">
      <xdr:nvCxnSpPr>
        <xdr:cNvPr id="197" name="直線コネクタ 196"/>
        <xdr:cNvCxnSpPr/>
      </xdr:nvCxnSpPr>
      <xdr:spPr>
        <a:xfrm>
          <a:off x="2336800" y="14295162"/>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64812</xdr:rowOff>
    </xdr:from>
    <xdr:to>
      <xdr:col>11</xdr:col>
      <xdr:colOff>31750</xdr:colOff>
      <xdr:row>83</xdr:row>
      <xdr:rowOff>92242</xdr:rowOff>
    </xdr:to>
    <xdr:cxnSp macro="">
      <xdr:nvCxnSpPr>
        <xdr:cNvPr id="200" name="直線コネクタ 199"/>
        <xdr:cNvCxnSpPr/>
      </xdr:nvCxnSpPr>
      <xdr:spPr>
        <a:xfrm flipV="1">
          <a:off x="1447800" y="14295162"/>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145684</xdr:rowOff>
    </xdr:from>
    <xdr:to>
      <xdr:col>23</xdr:col>
      <xdr:colOff>184150</xdr:colOff>
      <xdr:row>84</xdr:row>
      <xdr:rowOff>75834</xdr:rowOff>
    </xdr:to>
    <xdr:sp macro="" textlink="">
      <xdr:nvSpPr>
        <xdr:cNvPr id="210" name="楕円 209"/>
        <xdr:cNvSpPr/>
      </xdr:nvSpPr>
      <xdr:spPr>
        <a:xfrm>
          <a:off x="4902200" y="143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117761</xdr:rowOff>
    </xdr:from>
    <xdr:ext cx="762000" cy="259045"/>
    <xdr:sp macro="" textlink="">
      <xdr:nvSpPr>
        <xdr:cNvPr id="211" name="人件費・物件費等の状況該当値テキスト"/>
        <xdr:cNvSpPr txBox="1"/>
      </xdr:nvSpPr>
      <xdr:spPr>
        <a:xfrm>
          <a:off x="5041900" y="1434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117963</xdr:rowOff>
    </xdr:from>
    <xdr:to>
      <xdr:col>19</xdr:col>
      <xdr:colOff>184150</xdr:colOff>
      <xdr:row>84</xdr:row>
      <xdr:rowOff>48113</xdr:rowOff>
    </xdr:to>
    <xdr:sp macro="" textlink="">
      <xdr:nvSpPr>
        <xdr:cNvPr id="212" name="楕円 211"/>
        <xdr:cNvSpPr/>
      </xdr:nvSpPr>
      <xdr:spPr>
        <a:xfrm>
          <a:off x="4064000" y="143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32890</xdr:rowOff>
    </xdr:from>
    <xdr:ext cx="736600" cy="259045"/>
    <xdr:sp macro="" textlink="">
      <xdr:nvSpPr>
        <xdr:cNvPr id="213" name="テキスト ボックス 212"/>
        <xdr:cNvSpPr txBox="1"/>
      </xdr:nvSpPr>
      <xdr:spPr>
        <a:xfrm>
          <a:off x="3733800" y="1443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45997</xdr:rowOff>
    </xdr:from>
    <xdr:to>
      <xdr:col>15</xdr:col>
      <xdr:colOff>133350</xdr:colOff>
      <xdr:row>83</xdr:row>
      <xdr:rowOff>147597</xdr:rowOff>
    </xdr:to>
    <xdr:sp macro="" textlink="">
      <xdr:nvSpPr>
        <xdr:cNvPr id="214" name="楕円 213"/>
        <xdr:cNvSpPr/>
      </xdr:nvSpPr>
      <xdr:spPr>
        <a:xfrm>
          <a:off x="3175000" y="142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132374</xdr:rowOff>
    </xdr:from>
    <xdr:ext cx="762000" cy="259045"/>
    <xdr:sp macro="" textlink="">
      <xdr:nvSpPr>
        <xdr:cNvPr id="215" name="テキスト ボックス 214"/>
        <xdr:cNvSpPr txBox="1"/>
      </xdr:nvSpPr>
      <xdr:spPr>
        <a:xfrm>
          <a:off x="2844800" y="143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14012</xdr:rowOff>
    </xdr:from>
    <xdr:to>
      <xdr:col>11</xdr:col>
      <xdr:colOff>82550</xdr:colOff>
      <xdr:row>83</xdr:row>
      <xdr:rowOff>115612</xdr:rowOff>
    </xdr:to>
    <xdr:sp macro="" textlink="">
      <xdr:nvSpPr>
        <xdr:cNvPr id="216" name="楕円 215"/>
        <xdr:cNvSpPr/>
      </xdr:nvSpPr>
      <xdr:spPr>
        <a:xfrm>
          <a:off x="2286000" y="142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100389</xdr:rowOff>
    </xdr:from>
    <xdr:ext cx="762000" cy="259045"/>
    <xdr:sp macro="" textlink="">
      <xdr:nvSpPr>
        <xdr:cNvPr id="217" name="テキスト ボックス 216"/>
        <xdr:cNvSpPr txBox="1"/>
      </xdr:nvSpPr>
      <xdr:spPr>
        <a:xfrm>
          <a:off x="1955800" y="143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41442</xdr:rowOff>
    </xdr:from>
    <xdr:to>
      <xdr:col>7</xdr:col>
      <xdr:colOff>31750</xdr:colOff>
      <xdr:row>83</xdr:row>
      <xdr:rowOff>143042</xdr:rowOff>
    </xdr:to>
    <xdr:sp macro="" textlink="">
      <xdr:nvSpPr>
        <xdr:cNvPr id="218" name="楕円 217"/>
        <xdr:cNvSpPr/>
      </xdr:nvSpPr>
      <xdr:spPr>
        <a:xfrm>
          <a:off x="1397000" y="142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127819</xdr:rowOff>
    </xdr:from>
    <xdr:ext cx="762000" cy="259045"/>
    <xdr:sp macro="" textlink="">
      <xdr:nvSpPr>
        <xdr:cNvPr id="219" name="テキスト ボックス 218"/>
        <xdr:cNvSpPr txBox="1"/>
      </xdr:nvSpPr>
      <xdr:spPr>
        <a:xfrm>
          <a:off x="1066800" y="1435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職種区分間の異動（企業会計・税務職等間の異動）、職員構成の変動（階層の異動に伴う平均給料月額の減）、平成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年度人勧による給料表改定を見送ったことによる給料表の相違（国より低い）等により前年よりラスパイレス指数が減少し、類似団体の中では中位に位置している。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今後も地域の民間企業の給与水準との均衡を基本とし、国や県の動向等を踏まえ、給与の適正化に努める。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65314</xdr:rowOff>
    </xdr:to>
    <xdr:cxnSp macro="">
      <xdr:nvCxnSpPr>
        <xdr:cNvPr id="255" name="直線コネクタ 254"/>
        <xdr:cNvCxnSpPr/>
      </xdr:nvCxnSpPr>
      <xdr:spPr>
        <a:xfrm flipV="1">
          <a:off x="16179800" y="144326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134257</xdr:rowOff>
    </xdr:to>
    <xdr:cxnSp macro="">
      <xdr:nvCxnSpPr>
        <xdr:cNvPr id="258" name="直線コネクタ 257"/>
        <xdr:cNvCxnSpPr/>
      </xdr:nvCxnSpPr>
      <xdr:spPr>
        <a:xfrm flipV="1">
          <a:off x="15290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31750</xdr:rowOff>
    </xdr:to>
    <xdr:cxnSp macro="">
      <xdr:nvCxnSpPr>
        <xdr:cNvPr id="261" name="直線コネクタ 260"/>
        <xdr:cNvCxnSpPr/>
      </xdr:nvCxnSpPr>
      <xdr:spPr>
        <a:xfrm flipV="1">
          <a:off x="14401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85</xdr:row>
      <xdr:rowOff>31750</xdr:rowOff>
    </xdr:to>
    <xdr:cxnSp macro="">
      <xdr:nvCxnSpPr>
        <xdr:cNvPr id="264" name="直線コネクタ 263"/>
        <xdr:cNvCxnSpPr/>
      </xdr:nvCxnSpPr>
      <xdr:spPr>
        <a:xfrm>
          <a:off x="13512800" y="1436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4" name="楕円 273"/>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5"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6" name="楕円 275"/>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7" name="テキスト ボックス 276"/>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78" name="楕円 277"/>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79" name="テキスト ボックス 278"/>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1" name="テキスト ボックス 280"/>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月の合併以降、職員定員適正化計画に基づく職員削減に取り組み、人口千人当たりの職員数を合併前の大館市の水準（</a:t>
          </a:r>
          <a:r>
            <a:rPr kumimoji="1" lang="en-US" altLang="ja-JP" sz="1050">
              <a:latin typeface="ＭＳ Ｐゴシック" panose="020B0600070205080204" pitchFamily="50" charset="-128"/>
              <a:ea typeface="ＭＳ Ｐゴシック" panose="020B0600070205080204" pitchFamily="50" charset="-128"/>
            </a:rPr>
            <a:t>8.65</a:t>
          </a:r>
          <a:r>
            <a:rPr kumimoji="1" lang="ja-JP" altLang="en-US" sz="1050">
              <a:latin typeface="ＭＳ Ｐゴシック" panose="020B0600070205080204" pitchFamily="50" charset="-128"/>
              <a:ea typeface="ＭＳ Ｐゴシック" panose="020B0600070205080204" pitchFamily="50" charset="-128"/>
            </a:rPr>
            <a:t>人）以下にする目標を掲げ達成していたが、複雑多様化する行政課題等に対応するため職員確保が必要であり、平成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年に合併前の水準を超えている。</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月に策定した新しい定員適正化計画では、それまでの実績をふまえ、人口減少後の規模に見合った職員数にすることを基本としつつも、事務量が増加していることや職員の年齢構成を平準化していくため、削減幅を縮小させた計画とした。</a:t>
          </a:r>
        </a:p>
        <a:p>
          <a:r>
            <a:rPr kumimoji="1" lang="ja-JP" altLang="en-US" sz="1050">
              <a:latin typeface="ＭＳ Ｐゴシック" panose="020B0600070205080204" pitchFamily="50" charset="-128"/>
              <a:ea typeface="ＭＳ Ｐゴシック" panose="020B0600070205080204" pitchFamily="50" charset="-128"/>
            </a:rPr>
            <a:t>　人口千人当たり職員数は増加しているが、秋田県平均よりは少なくなっており、また、実職員数は定員適正化計画よりも少なくなっている。</a:t>
          </a:r>
        </a:p>
        <a:p>
          <a:r>
            <a:rPr kumimoji="1" lang="ja-JP" altLang="en-US" sz="1050">
              <a:latin typeface="ＭＳ Ｐゴシック" panose="020B0600070205080204" pitchFamily="50" charset="-128"/>
              <a:ea typeface="ＭＳ Ｐゴシック" panose="020B0600070205080204" pitchFamily="50" charset="-128"/>
            </a:rPr>
            <a:t>　今後も人員配置や事務事業の徹底的な見直しを行い、定員管理の適正化に努める。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13229</xdr:rowOff>
    </xdr:from>
    <xdr:to>
      <xdr:col>81</xdr:col>
      <xdr:colOff>44450</xdr:colOff>
      <xdr:row>64</xdr:row>
      <xdr:rowOff>29316</xdr:rowOff>
    </xdr:to>
    <xdr:cxnSp macro="">
      <xdr:nvCxnSpPr>
        <xdr:cNvPr id="318" name="直線コネクタ 317"/>
        <xdr:cNvCxnSpPr/>
      </xdr:nvCxnSpPr>
      <xdr:spPr>
        <a:xfrm>
          <a:off x="16179800" y="1098602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158538</xdr:rowOff>
    </xdr:from>
    <xdr:to>
      <xdr:col>77</xdr:col>
      <xdr:colOff>44450</xdr:colOff>
      <xdr:row>64</xdr:row>
      <xdr:rowOff>13229</xdr:rowOff>
    </xdr:to>
    <xdr:cxnSp macro="">
      <xdr:nvCxnSpPr>
        <xdr:cNvPr id="321" name="直線コネクタ 320"/>
        <xdr:cNvCxnSpPr/>
      </xdr:nvCxnSpPr>
      <xdr:spPr>
        <a:xfrm>
          <a:off x="15290800" y="109598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150495</xdr:rowOff>
    </xdr:from>
    <xdr:to>
      <xdr:col>72</xdr:col>
      <xdr:colOff>203200</xdr:colOff>
      <xdr:row>63</xdr:row>
      <xdr:rowOff>158538</xdr:rowOff>
    </xdr:to>
    <xdr:cxnSp macro="">
      <xdr:nvCxnSpPr>
        <xdr:cNvPr id="324" name="直線コネクタ 323"/>
        <xdr:cNvCxnSpPr/>
      </xdr:nvCxnSpPr>
      <xdr:spPr>
        <a:xfrm>
          <a:off x="14401800" y="109518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106256</xdr:rowOff>
    </xdr:from>
    <xdr:to>
      <xdr:col>68</xdr:col>
      <xdr:colOff>152400</xdr:colOff>
      <xdr:row>63</xdr:row>
      <xdr:rowOff>150495</xdr:rowOff>
    </xdr:to>
    <xdr:cxnSp macro="">
      <xdr:nvCxnSpPr>
        <xdr:cNvPr id="327" name="直線コネクタ 326"/>
        <xdr:cNvCxnSpPr/>
      </xdr:nvCxnSpPr>
      <xdr:spPr>
        <a:xfrm>
          <a:off x="13512800" y="109076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149966</xdr:rowOff>
    </xdr:from>
    <xdr:to>
      <xdr:col>81</xdr:col>
      <xdr:colOff>95250</xdr:colOff>
      <xdr:row>64</xdr:row>
      <xdr:rowOff>80116</xdr:rowOff>
    </xdr:to>
    <xdr:sp macro="" textlink="">
      <xdr:nvSpPr>
        <xdr:cNvPr id="337" name="楕円 336"/>
        <xdr:cNvSpPr/>
      </xdr:nvSpPr>
      <xdr:spPr>
        <a:xfrm>
          <a:off x="169672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122043</xdr:rowOff>
    </xdr:from>
    <xdr:ext cx="762000" cy="259045"/>
    <xdr:sp macro="" textlink="">
      <xdr:nvSpPr>
        <xdr:cNvPr id="338" name="定員管理の状況該当値テキスト"/>
        <xdr:cNvSpPr txBox="1"/>
      </xdr:nvSpPr>
      <xdr:spPr>
        <a:xfrm>
          <a:off x="17106900" y="1092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133879</xdr:rowOff>
    </xdr:from>
    <xdr:to>
      <xdr:col>77</xdr:col>
      <xdr:colOff>95250</xdr:colOff>
      <xdr:row>64</xdr:row>
      <xdr:rowOff>64029</xdr:rowOff>
    </xdr:to>
    <xdr:sp macro="" textlink="">
      <xdr:nvSpPr>
        <xdr:cNvPr id="339" name="楕円 338"/>
        <xdr:cNvSpPr/>
      </xdr:nvSpPr>
      <xdr:spPr>
        <a:xfrm>
          <a:off x="16129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48806</xdr:rowOff>
    </xdr:from>
    <xdr:ext cx="736600" cy="259045"/>
    <xdr:sp macro="" textlink="">
      <xdr:nvSpPr>
        <xdr:cNvPr id="340" name="テキスト ボックス 339"/>
        <xdr:cNvSpPr txBox="1"/>
      </xdr:nvSpPr>
      <xdr:spPr>
        <a:xfrm>
          <a:off x="15798800" y="1102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107738</xdr:rowOff>
    </xdr:from>
    <xdr:to>
      <xdr:col>73</xdr:col>
      <xdr:colOff>44450</xdr:colOff>
      <xdr:row>64</xdr:row>
      <xdr:rowOff>37888</xdr:rowOff>
    </xdr:to>
    <xdr:sp macro="" textlink="">
      <xdr:nvSpPr>
        <xdr:cNvPr id="341" name="楕円 340"/>
        <xdr:cNvSpPr/>
      </xdr:nvSpPr>
      <xdr:spPr>
        <a:xfrm>
          <a:off x="15240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22665</xdr:rowOff>
    </xdr:from>
    <xdr:ext cx="762000" cy="259045"/>
    <xdr:sp macro="" textlink="">
      <xdr:nvSpPr>
        <xdr:cNvPr id="342" name="テキスト ボックス 341"/>
        <xdr:cNvSpPr txBox="1"/>
      </xdr:nvSpPr>
      <xdr:spPr>
        <a:xfrm>
          <a:off x="14909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99695</xdr:rowOff>
    </xdr:from>
    <xdr:to>
      <xdr:col>68</xdr:col>
      <xdr:colOff>203200</xdr:colOff>
      <xdr:row>64</xdr:row>
      <xdr:rowOff>29845</xdr:rowOff>
    </xdr:to>
    <xdr:sp macro="" textlink="">
      <xdr:nvSpPr>
        <xdr:cNvPr id="343" name="楕円 342"/>
        <xdr:cNvSpPr/>
      </xdr:nvSpPr>
      <xdr:spPr>
        <a:xfrm>
          <a:off x="14351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14622</xdr:rowOff>
    </xdr:from>
    <xdr:ext cx="762000" cy="259045"/>
    <xdr:sp macro="" textlink="">
      <xdr:nvSpPr>
        <xdr:cNvPr id="344" name="テキスト ボックス 343"/>
        <xdr:cNvSpPr txBox="1"/>
      </xdr:nvSpPr>
      <xdr:spPr>
        <a:xfrm>
          <a:off x="14020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55456</xdr:rowOff>
    </xdr:from>
    <xdr:to>
      <xdr:col>64</xdr:col>
      <xdr:colOff>152400</xdr:colOff>
      <xdr:row>63</xdr:row>
      <xdr:rowOff>157056</xdr:rowOff>
    </xdr:to>
    <xdr:sp macro="" textlink="">
      <xdr:nvSpPr>
        <xdr:cNvPr id="345" name="楕円 344"/>
        <xdr:cNvSpPr/>
      </xdr:nvSpPr>
      <xdr:spPr>
        <a:xfrm>
          <a:off x="13462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141833</xdr:rowOff>
    </xdr:from>
    <xdr:ext cx="762000" cy="259045"/>
    <xdr:sp macro="" textlink="">
      <xdr:nvSpPr>
        <xdr:cNvPr id="346" name="テキスト ボックス 345"/>
        <xdr:cNvSpPr txBox="1"/>
      </xdr:nvSpPr>
      <xdr:spPr>
        <a:xfrm>
          <a:off x="13131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％となっており、類似団体平均を上回って推移してきているが、下水道事業債、病院事業債</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元利償還に対する繰入金の減少により数値は改善している。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今後は本庁舎の改築に伴う地方債の借入により比率の上昇が見込まれるが、普通建設事業を厳選し、地方債残高の増加を抑制していく。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45176</xdr:rowOff>
    </xdr:to>
    <xdr:cxnSp macro="">
      <xdr:nvCxnSpPr>
        <xdr:cNvPr id="381" name="直線コネクタ 380"/>
        <xdr:cNvCxnSpPr/>
      </xdr:nvCxnSpPr>
      <xdr:spPr>
        <a:xfrm flipV="1">
          <a:off x="16179800" y="705394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45176</xdr:rowOff>
    </xdr:from>
    <xdr:to>
      <xdr:col>77</xdr:col>
      <xdr:colOff>44450</xdr:colOff>
      <xdr:row>41</xdr:row>
      <xdr:rowOff>86541</xdr:rowOff>
    </xdr:to>
    <xdr:cxnSp macro="">
      <xdr:nvCxnSpPr>
        <xdr:cNvPr id="384" name="直線コネクタ 383"/>
        <xdr:cNvCxnSpPr/>
      </xdr:nvCxnSpPr>
      <xdr:spPr>
        <a:xfrm flipV="1">
          <a:off x="15290800" y="707462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86541</xdr:rowOff>
    </xdr:from>
    <xdr:to>
      <xdr:col>72</xdr:col>
      <xdr:colOff>203200</xdr:colOff>
      <xdr:row>41</xdr:row>
      <xdr:rowOff>169273</xdr:rowOff>
    </xdr:to>
    <xdr:cxnSp macro="">
      <xdr:nvCxnSpPr>
        <xdr:cNvPr id="387" name="直線コネクタ 386"/>
        <xdr:cNvCxnSpPr/>
      </xdr:nvCxnSpPr>
      <xdr:spPr>
        <a:xfrm flipV="1">
          <a:off x="14401800" y="711599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169273</xdr:rowOff>
    </xdr:from>
    <xdr:to>
      <xdr:col>68</xdr:col>
      <xdr:colOff>152400</xdr:colOff>
      <xdr:row>42</xdr:row>
      <xdr:rowOff>66766</xdr:rowOff>
    </xdr:to>
    <xdr:cxnSp macro="">
      <xdr:nvCxnSpPr>
        <xdr:cNvPr id="390" name="直線コネクタ 389"/>
        <xdr:cNvCxnSpPr/>
      </xdr:nvCxnSpPr>
      <xdr:spPr>
        <a:xfrm flipV="1">
          <a:off x="13512800" y="71987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0" name="楕円 399"/>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1"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165826</xdr:rowOff>
    </xdr:from>
    <xdr:to>
      <xdr:col>77</xdr:col>
      <xdr:colOff>95250</xdr:colOff>
      <xdr:row>41</xdr:row>
      <xdr:rowOff>95976</xdr:rowOff>
    </xdr:to>
    <xdr:sp macro="" textlink="">
      <xdr:nvSpPr>
        <xdr:cNvPr id="402" name="楕円 401"/>
        <xdr:cNvSpPr/>
      </xdr:nvSpPr>
      <xdr:spPr>
        <a:xfrm>
          <a:off x="16129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80753</xdr:rowOff>
    </xdr:from>
    <xdr:ext cx="736600" cy="259045"/>
    <xdr:sp macro="" textlink="">
      <xdr:nvSpPr>
        <xdr:cNvPr id="403" name="テキスト ボックス 402"/>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35741</xdr:rowOff>
    </xdr:from>
    <xdr:to>
      <xdr:col>73</xdr:col>
      <xdr:colOff>44450</xdr:colOff>
      <xdr:row>41</xdr:row>
      <xdr:rowOff>137341</xdr:rowOff>
    </xdr:to>
    <xdr:sp macro="" textlink="">
      <xdr:nvSpPr>
        <xdr:cNvPr id="404" name="楕円 403"/>
        <xdr:cNvSpPr/>
      </xdr:nvSpPr>
      <xdr:spPr>
        <a:xfrm>
          <a:off x="15240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122118</xdr:rowOff>
    </xdr:from>
    <xdr:ext cx="762000" cy="259045"/>
    <xdr:sp macro="" textlink="">
      <xdr:nvSpPr>
        <xdr:cNvPr id="405" name="テキスト ボックス 404"/>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118473</xdr:rowOff>
    </xdr:from>
    <xdr:to>
      <xdr:col>68</xdr:col>
      <xdr:colOff>203200</xdr:colOff>
      <xdr:row>42</xdr:row>
      <xdr:rowOff>48623</xdr:rowOff>
    </xdr:to>
    <xdr:sp macro="" textlink="">
      <xdr:nvSpPr>
        <xdr:cNvPr id="406" name="楕円 405"/>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33400</xdr:rowOff>
    </xdr:from>
    <xdr:ext cx="762000" cy="259045"/>
    <xdr:sp macro="" textlink="">
      <xdr:nvSpPr>
        <xdr:cNvPr id="407" name="テキスト ボックス 406"/>
        <xdr:cNvSpPr txBox="1"/>
      </xdr:nvSpPr>
      <xdr:spPr>
        <a:xfrm>
          <a:off x="14020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15966</xdr:rowOff>
    </xdr:from>
    <xdr:to>
      <xdr:col>64</xdr:col>
      <xdr:colOff>152400</xdr:colOff>
      <xdr:row>42</xdr:row>
      <xdr:rowOff>117566</xdr:rowOff>
    </xdr:to>
    <xdr:sp macro="" textlink="">
      <xdr:nvSpPr>
        <xdr:cNvPr id="408" name="楕円 407"/>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102343</xdr:rowOff>
    </xdr:from>
    <xdr:ext cx="762000" cy="259045"/>
    <xdr:sp macro="" textlink="">
      <xdr:nvSpPr>
        <xdr:cNvPr id="409" name="テキスト ボックス 408"/>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となっており、類似団体平均を大きく上回って推移してきている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。近年、</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数値は改善してきて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いたが地方債の借入を伴う普通建設事業が増加したことにより地方債の現在高が増加したことが影響し、前年度比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県営大館工業団地の拡張に伴い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緊急に実施することになった市道の付替え工事への対応に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より財政調整基金残高が減少したため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充当可能基金が減少したこと及び今後の本庁舎の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に伴う地方債の借入れにより比率の上昇が見込まれるが、引き続き普通建設事業を厳選し、地方債残高の増加を抑制していく。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35941</xdr:rowOff>
    </xdr:from>
    <xdr:to>
      <xdr:col>81</xdr:col>
      <xdr:colOff>44450</xdr:colOff>
      <xdr:row>17</xdr:row>
      <xdr:rowOff>42376</xdr:rowOff>
    </xdr:to>
    <xdr:cxnSp macro="">
      <xdr:nvCxnSpPr>
        <xdr:cNvPr id="443" name="直線コネクタ 442"/>
        <xdr:cNvCxnSpPr/>
      </xdr:nvCxnSpPr>
      <xdr:spPr>
        <a:xfrm>
          <a:off x="16179800" y="2950591"/>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35941</xdr:rowOff>
    </xdr:from>
    <xdr:to>
      <xdr:col>77</xdr:col>
      <xdr:colOff>44450</xdr:colOff>
      <xdr:row>17</xdr:row>
      <xdr:rowOff>52832</xdr:rowOff>
    </xdr:to>
    <xdr:cxnSp macro="">
      <xdr:nvCxnSpPr>
        <xdr:cNvPr id="446" name="直線コネクタ 445"/>
        <xdr:cNvCxnSpPr/>
      </xdr:nvCxnSpPr>
      <xdr:spPr>
        <a:xfrm flipV="1">
          <a:off x="15290800" y="295059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52832</xdr:rowOff>
    </xdr:from>
    <xdr:to>
      <xdr:col>72</xdr:col>
      <xdr:colOff>203200</xdr:colOff>
      <xdr:row>17</xdr:row>
      <xdr:rowOff>163026</xdr:rowOff>
    </xdr:to>
    <xdr:cxnSp macro="">
      <xdr:nvCxnSpPr>
        <xdr:cNvPr id="449" name="直線コネクタ 448"/>
        <xdr:cNvCxnSpPr/>
      </xdr:nvCxnSpPr>
      <xdr:spPr>
        <a:xfrm flipV="1">
          <a:off x="14401800" y="296748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163026</xdr:rowOff>
    </xdr:from>
    <xdr:to>
      <xdr:col>68</xdr:col>
      <xdr:colOff>152400</xdr:colOff>
      <xdr:row>18</xdr:row>
      <xdr:rowOff>155660</xdr:rowOff>
    </xdr:to>
    <xdr:cxnSp macro="">
      <xdr:nvCxnSpPr>
        <xdr:cNvPr id="452" name="直線コネクタ 451"/>
        <xdr:cNvCxnSpPr/>
      </xdr:nvCxnSpPr>
      <xdr:spPr>
        <a:xfrm flipV="1">
          <a:off x="13512800" y="307767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163026</xdr:rowOff>
    </xdr:from>
    <xdr:to>
      <xdr:col>81</xdr:col>
      <xdr:colOff>95250</xdr:colOff>
      <xdr:row>17</xdr:row>
      <xdr:rowOff>93176</xdr:rowOff>
    </xdr:to>
    <xdr:sp macro="" textlink="">
      <xdr:nvSpPr>
        <xdr:cNvPr id="462" name="楕円 461"/>
        <xdr:cNvSpPr/>
      </xdr:nvSpPr>
      <xdr:spPr>
        <a:xfrm>
          <a:off x="169672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135103</xdr:rowOff>
    </xdr:from>
    <xdr:ext cx="762000" cy="259045"/>
    <xdr:sp macro="" textlink="">
      <xdr:nvSpPr>
        <xdr:cNvPr id="463" name="将来負担の状況該当値テキスト"/>
        <xdr:cNvSpPr txBox="1"/>
      </xdr:nvSpPr>
      <xdr:spPr>
        <a:xfrm>
          <a:off x="17106900" y="287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156591</xdr:rowOff>
    </xdr:from>
    <xdr:to>
      <xdr:col>77</xdr:col>
      <xdr:colOff>95250</xdr:colOff>
      <xdr:row>17</xdr:row>
      <xdr:rowOff>86741</xdr:rowOff>
    </xdr:to>
    <xdr:sp macro="" textlink="">
      <xdr:nvSpPr>
        <xdr:cNvPr id="464" name="楕円 463"/>
        <xdr:cNvSpPr/>
      </xdr:nvSpPr>
      <xdr:spPr>
        <a:xfrm>
          <a:off x="16129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71518</xdr:rowOff>
    </xdr:from>
    <xdr:ext cx="736600" cy="259045"/>
    <xdr:sp macro="" textlink="">
      <xdr:nvSpPr>
        <xdr:cNvPr id="465" name="テキスト ボックス 464"/>
        <xdr:cNvSpPr txBox="1"/>
      </xdr:nvSpPr>
      <xdr:spPr>
        <a:xfrm>
          <a:off x="15798800" y="298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2032</xdr:rowOff>
    </xdr:from>
    <xdr:to>
      <xdr:col>73</xdr:col>
      <xdr:colOff>44450</xdr:colOff>
      <xdr:row>17</xdr:row>
      <xdr:rowOff>103632</xdr:rowOff>
    </xdr:to>
    <xdr:sp macro="" textlink="">
      <xdr:nvSpPr>
        <xdr:cNvPr id="466" name="楕円 465"/>
        <xdr:cNvSpPr/>
      </xdr:nvSpPr>
      <xdr:spPr>
        <a:xfrm>
          <a:off x="15240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88409</xdr:rowOff>
    </xdr:from>
    <xdr:ext cx="762000" cy="259045"/>
    <xdr:sp macro="" textlink="">
      <xdr:nvSpPr>
        <xdr:cNvPr id="467" name="テキスト ボックス 466"/>
        <xdr:cNvSpPr txBox="1"/>
      </xdr:nvSpPr>
      <xdr:spPr>
        <a:xfrm>
          <a:off x="14909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112226</xdr:rowOff>
    </xdr:from>
    <xdr:to>
      <xdr:col>68</xdr:col>
      <xdr:colOff>203200</xdr:colOff>
      <xdr:row>18</xdr:row>
      <xdr:rowOff>42376</xdr:rowOff>
    </xdr:to>
    <xdr:sp macro="" textlink="">
      <xdr:nvSpPr>
        <xdr:cNvPr id="468" name="楕円 467"/>
        <xdr:cNvSpPr/>
      </xdr:nvSpPr>
      <xdr:spPr>
        <a:xfrm>
          <a:off x="14351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27153</xdr:rowOff>
    </xdr:from>
    <xdr:ext cx="762000" cy="259045"/>
    <xdr:sp macro="" textlink="">
      <xdr:nvSpPr>
        <xdr:cNvPr id="469" name="テキスト ボックス 468"/>
        <xdr:cNvSpPr txBox="1"/>
      </xdr:nvSpPr>
      <xdr:spPr>
        <a:xfrm>
          <a:off x="14020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104860</xdr:rowOff>
    </xdr:from>
    <xdr:to>
      <xdr:col>64</xdr:col>
      <xdr:colOff>152400</xdr:colOff>
      <xdr:row>19</xdr:row>
      <xdr:rowOff>35009</xdr:rowOff>
    </xdr:to>
    <xdr:sp macro="" textlink="">
      <xdr:nvSpPr>
        <xdr:cNvPr id="470" name="楕円 469"/>
        <xdr:cNvSpPr/>
      </xdr:nvSpPr>
      <xdr:spPr>
        <a:xfrm>
          <a:off x="13462000" y="3190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19786</xdr:rowOff>
    </xdr:from>
    <xdr:ext cx="762000" cy="259045"/>
    <xdr:sp macro="" textlink="">
      <xdr:nvSpPr>
        <xdr:cNvPr id="471" name="テキスト ボックス 470"/>
        <xdr:cNvSpPr txBox="1"/>
      </xdr:nvSpPr>
      <xdr:spPr>
        <a:xfrm>
          <a:off x="13131800" y="327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72,623
72,279
913.22
39,703,448
37,643,903
1,137,330
21,604,036
30,935,539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ポイントの増、類似団体平均と比べて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ポイント上回った。これは、早期退職者の増加による退職手当特別負担金の増加及び県人事委員会の勧告を鑑みた勤勉手当支給率の改定による手当の増加が要因である。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今後も、市職員定員適正化計画に基づく適正な人員配置や、第６次大館市行政改革大綱に基づく事務事業の見直しを行い、人件費の抑制を図る。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81280</xdr:rowOff>
    </xdr:to>
    <xdr:cxnSp macro="">
      <xdr:nvCxnSpPr>
        <xdr:cNvPr id="66" name="直線コネクタ 65"/>
        <xdr:cNvCxnSpPr/>
      </xdr:nvCxnSpPr>
      <xdr:spPr>
        <a:xfrm>
          <a:off x="3987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165100</xdr:rowOff>
    </xdr:to>
    <xdr:cxnSp macro="">
      <xdr:nvCxnSpPr>
        <xdr:cNvPr id="69" name="直線コネクタ 68"/>
        <xdr:cNvCxnSpPr/>
      </xdr:nvCxnSpPr>
      <xdr:spPr>
        <a:xfrm flipV="1">
          <a:off x="3098800" y="623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165100</xdr:rowOff>
    </xdr:to>
    <xdr:cxnSp macro="">
      <xdr:nvCxnSpPr>
        <xdr:cNvPr id="72" name="直線コネクタ 71"/>
        <xdr:cNvCxnSpPr/>
      </xdr:nvCxnSpPr>
      <xdr:spPr>
        <a:xfrm>
          <a:off x="2209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127000</xdr:rowOff>
    </xdr:to>
    <xdr:cxnSp macro="">
      <xdr:nvCxnSpPr>
        <xdr:cNvPr id="75" name="直線コネクタ 74"/>
        <xdr:cNvCxnSpPr/>
      </xdr:nvCxnSpPr>
      <xdr:spPr>
        <a:xfrm>
          <a:off x="1320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物件費は前年度比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ポイントの増、類似団体平均と比べて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ポイント上回った。これは賃金単価の上昇による臨時職員の賃金等の増加によるものである。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また、ニプロハチ公ドームや大館市民文化会館など指定管理者制度導入に伴い、歳出に占める委託料の割合が多いことも類似団体平均を上回っている要因と考えられる。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今後も指定管理者制度の活用を図りつつ、併せて公共施設総合管理計画に基づく施設管理の適正化を図り、物件費の見直しを行う</a:t>
          </a:r>
          <a:r>
            <a:rPr kumimoji="1" lang="ja-JP" altLang="en-US" sz="12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73660</xdr:rowOff>
    </xdr:to>
    <xdr:cxnSp macro="">
      <xdr:nvCxnSpPr>
        <xdr:cNvPr id="127" name="直線コネクタ 126"/>
        <xdr:cNvCxnSpPr/>
      </xdr:nvCxnSpPr>
      <xdr:spPr>
        <a:xfrm>
          <a:off x="15671800" y="3129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43180</xdr:rowOff>
    </xdr:to>
    <xdr:cxnSp macro="">
      <xdr:nvCxnSpPr>
        <xdr:cNvPr id="130" name="直線コネクタ 129"/>
        <xdr:cNvCxnSpPr/>
      </xdr:nvCxnSpPr>
      <xdr:spPr>
        <a:xfrm>
          <a:off x="14782800" y="3091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5080</xdr:rowOff>
    </xdr:to>
    <xdr:cxnSp macro="">
      <xdr:nvCxnSpPr>
        <xdr:cNvPr id="133" name="直線コネクタ 132"/>
        <xdr:cNvCxnSpPr/>
      </xdr:nvCxnSpPr>
      <xdr:spPr>
        <a:xfrm>
          <a:off x="13893800" y="3091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27940</xdr:rowOff>
    </xdr:to>
    <xdr:cxnSp macro="">
      <xdr:nvCxnSpPr>
        <xdr:cNvPr id="136" name="直線コネクタ 135"/>
        <xdr:cNvCxnSpPr/>
      </xdr:nvCxnSpPr>
      <xdr:spPr>
        <a:xfrm flipV="1">
          <a:off x="13004800" y="3091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6" name="楕円 145"/>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7"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8" name="楕円 147"/>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9" name="テキスト ボックス 148"/>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0" name="楕円 149"/>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51" name="テキスト ボックス 150"/>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2" name="楕円 151"/>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3" name="テキスト ボックス 152"/>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4" name="楕円 153"/>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5" name="テキスト ボックス 154"/>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扶助費は類似団体平均と比べて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ポイントの増となっている。これは、児童数の減少により子どものための教育・保育給付費負担金が減少する一方、医療扶助の増加による生活保護費の増加等によるものである。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今後も生活保護費の資格認定や医療扶助の適正化等を実施することにより、扶助費の抑制を図る。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30988</xdr:rowOff>
    </xdr:from>
    <xdr:to>
      <xdr:col>24</xdr:col>
      <xdr:colOff>25400</xdr:colOff>
      <xdr:row>56</xdr:row>
      <xdr:rowOff>49276</xdr:rowOff>
    </xdr:to>
    <xdr:cxnSp macro="">
      <xdr:nvCxnSpPr>
        <xdr:cNvPr id="186" name="直線コネクタ 185"/>
        <xdr:cNvCxnSpPr/>
      </xdr:nvCxnSpPr>
      <xdr:spPr>
        <a:xfrm>
          <a:off x="3987800" y="9632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21844</xdr:rowOff>
    </xdr:from>
    <xdr:to>
      <xdr:col>19</xdr:col>
      <xdr:colOff>187325</xdr:colOff>
      <xdr:row>56</xdr:row>
      <xdr:rowOff>30988</xdr:rowOff>
    </xdr:to>
    <xdr:cxnSp macro="">
      <xdr:nvCxnSpPr>
        <xdr:cNvPr id="189" name="直線コネクタ 188"/>
        <xdr:cNvCxnSpPr/>
      </xdr:nvCxnSpPr>
      <xdr:spPr>
        <a:xfrm>
          <a:off x="3098800" y="9623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xdr:rowOff>
    </xdr:from>
    <xdr:to>
      <xdr:col>15</xdr:col>
      <xdr:colOff>98425</xdr:colOff>
      <xdr:row>56</xdr:row>
      <xdr:rowOff>21844</xdr:rowOff>
    </xdr:to>
    <xdr:cxnSp macro="">
      <xdr:nvCxnSpPr>
        <xdr:cNvPr id="192" name="直線コネクタ 191"/>
        <xdr:cNvCxnSpPr/>
      </xdr:nvCxnSpPr>
      <xdr:spPr>
        <a:xfrm>
          <a:off x="2209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56</xdr:row>
      <xdr:rowOff>3556</xdr:rowOff>
    </xdr:to>
    <xdr:cxnSp macro="">
      <xdr:nvCxnSpPr>
        <xdr:cNvPr id="195" name="直線コネクタ 194"/>
        <xdr:cNvCxnSpPr/>
      </xdr:nvCxnSpPr>
      <xdr:spPr>
        <a:xfrm>
          <a:off x="1320800" y="94767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169926</xdr:rowOff>
    </xdr:from>
    <xdr:to>
      <xdr:col>24</xdr:col>
      <xdr:colOff>76200</xdr:colOff>
      <xdr:row>56</xdr:row>
      <xdr:rowOff>100076</xdr:rowOff>
    </xdr:to>
    <xdr:sp macro="" textlink="">
      <xdr:nvSpPr>
        <xdr:cNvPr id="205" name="楕円 204"/>
        <xdr:cNvSpPr/>
      </xdr:nvSpPr>
      <xdr:spPr>
        <a:xfrm>
          <a:off x="4775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15003</xdr:rowOff>
    </xdr:from>
    <xdr:ext cx="762000" cy="259045"/>
    <xdr:sp macro="" textlink="">
      <xdr:nvSpPr>
        <xdr:cNvPr id="206" name="扶助費該当値テキスト"/>
        <xdr:cNvSpPr txBox="1"/>
      </xdr:nvSpPr>
      <xdr:spPr>
        <a:xfrm>
          <a:off x="4914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151638</xdr:rowOff>
    </xdr:from>
    <xdr:to>
      <xdr:col>20</xdr:col>
      <xdr:colOff>38100</xdr:colOff>
      <xdr:row>56</xdr:row>
      <xdr:rowOff>81788</xdr:rowOff>
    </xdr:to>
    <xdr:sp macro="" textlink="">
      <xdr:nvSpPr>
        <xdr:cNvPr id="207" name="楕円 206"/>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208" name="テキスト ボックス 207"/>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142494</xdr:rowOff>
    </xdr:from>
    <xdr:to>
      <xdr:col>15</xdr:col>
      <xdr:colOff>149225</xdr:colOff>
      <xdr:row>56</xdr:row>
      <xdr:rowOff>72644</xdr:rowOff>
    </xdr:to>
    <xdr:sp macro="" textlink="">
      <xdr:nvSpPr>
        <xdr:cNvPr id="209" name="楕円 208"/>
        <xdr:cNvSpPr/>
      </xdr:nvSpPr>
      <xdr:spPr>
        <a:xfrm>
          <a:off x="3048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82821</xdr:rowOff>
    </xdr:from>
    <xdr:ext cx="762000" cy="259045"/>
    <xdr:sp macro="" textlink="">
      <xdr:nvSpPr>
        <xdr:cNvPr id="210" name="テキスト ボックス 209"/>
        <xdr:cNvSpPr txBox="1"/>
      </xdr:nvSpPr>
      <xdr:spPr>
        <a:xfrm>
          <a:off x="2717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124206</xdr:rowOff>
    </xdr:from>
    <xdr:to>
      <xdr:col>11</xdr:col>
      <xdr:colOff>60325</xdr:colOff>
      <xdr:row>56</xdr:row>
      <xdr:rowOff>54356</xdr:rowOff>
    </xdr:to>
    <xdr:sp macro="" textlink="">
      <xdr:nvSpPr>
        <xdr:cNvPr id="211" name="楕円 210"/>
        <xdr:cNvSpPr/>
      </xdr:nvSpPr>
      <xdr:spPr>
        <a:xfrm>
          <a:off x="2159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212" name="テキスト ボックス 211"/>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3" name="楕円 212"/>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4" name="テキスト ボックス 213"/>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その他については前年度比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ポイント増、類似団体平均と比べて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ポイント上回っている。これは、加入者の減少に伴う国民健康保険料の減少により国民健康保険事業特別会計への繰出金が増加したことによるものである。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今後も国民健康保険料等の歳入の確保に努め、数値の改善を図る。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146050</xdr:rowOff>
    </xdr:to>
    <xdr:cxnSp macro="">
      <xdr:nvCxnSpPr>
        <xdr:cNvPr id="247" name="直線コネクタ 246"/>
        <xdr:cNvCxnSpPr/>
      </xdr:nvCxnSpPr>
      <xdr:spPr>
        <a:xfrm>
          <a:off x="15671800" y="989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123190</xdr:rowOff>
    </xdr:to>
    <xdr:cxnSp macro="">
      <xdr:nvCxnSpPr>
        <xdr:cNvPr id="250" name="直線コネクタ 249"/>
        <xdr:cNvCxnSpPr/>
      </xdr:nvCxnSpPr>
      <xdr:spPr>
        <a:xfrm>
          <a:off x="14782800" y="985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77470</xdr:rowOff>
    </xdr:to>
    <xdr:cxnSp macro="">
      <xdr:nvCxnSpPr>
        <xdr:cNvPr id="253" name="直線コネクタ 252"/>
        <xdr:cNvCxnSpPr/>
      </xdr:nvCxnSpPr>
      <xdr:spPr>
        <a:xfrm>
          <a:off x="13893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69850</xdr:rowOff>
    </xdr:to>
    <xdr:cxnSp macro="">
      <xdr:nvCxnSpPr>
        <xdr:cNvPr id="256" name="直線コネクタ 255"/>
        <xdr:cNvCxnSpPr/>
      </xdr:nvCxnSpPr>
      <xdr:spPr>
        <a:xfrm flipV="1">
          <a:off x="13004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6" name="楕円 265"/>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7"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8" name="楕円 267"/>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9" name="テキスト ボックス 268"/>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0" name="楕円 269"/>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1" name="テキスト ボックス 270"/>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2" name="楕円 271"/>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3" name="テキスト ボックス 272"/>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4" name="楕円 273"/>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5" name="テキスト ボックス 274"/>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ポイントの増、類似団体平均と比べて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ポイント下回った。これは、病院事業に対する医師確保対策のための補助金及び負担金の増によるものである。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今後も病院事業経営改革プランに基づく病院事業の経営改善に努めるほか、下水道事業の使用料収入の確保等により、補助費等の抑制を図る。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3556</xdr:rowOff>
    </xdr:to>
    <xdr:cxnSp macro="">
      <xdr:nvCxnSpPr>
        <xdr:cNvPr id="305" name="直線コネクタ 304"/>
        <xdr:cNvCxnSpPr/>
      </xdr:nvCxnSpPr>
      <xdr:spPr>
        <a:xfrm>
          <a:off x="15671800" y="6157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161290</xdr:rowOff>
    </xdr:to>
    <xdr:cxnSp macro="">
      <xdr:nvCxnSpPr>
        <xdr:cNvPr id="308" name="直線コネクタ 307"/>
        <xdr:cNvCxnSpPr/>
      </xdr:nvCxnSpPr>
      <xdr:spPr>
        <a:xfrm flipV="1">
          <a:off x="14782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161290</xdr:rowOff>
    </xdr:to>
    <xdr:cxnSp macro="">
      <xdr:nvCxnSpPr>
        <xdr:cNvPr id="311" name="直線コネクタ 310"/>
        <xdr:cNvCxnSpPr/>
      </xdr:nvCxnSpPr>
      <xdr:spPr>
        <a:xfrm>
          <a:off x="13893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152146</xdr:rowOff>
    </xdr:to>
    <xdr:cxnSp macro="">
      <xdr:nvCxnSpPr>
        <xdr:cNvPr id="314" name="直線コネクタ 313"/>
        <xdr:cNvCxnSpPr/>
      </xdr:nvCxnSpPr>
      <xdr:spPr>
        <a:xfrm flipV="1">
          <a:off x="13004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4" name="楕円 323"/>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5"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6" name="楕円 325"/>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7" name="テキスト ボックス 326"/>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8" name="楕円 327"/>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9" name="テキスト ボックス 328"/>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0" name="楕円 329"/>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1" name="テキスト ボックス 330"/>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2" name="楕円 331"/>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3" name="テキスト ボックス 332"/>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公債費は類似団体平均と比べて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ポイントの増となっている。これは、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年度に借入れた長木公民館改築事業等に係る新規発行地方債の元金償還開始による償還額の増によるものである。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今後も普通建設事業を厳選し、収支の状況を見極めながら積極的な繰上償還の実施、交付税算入率の高い地方債の活用に努める。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42418</xdr:rowOff>
    </xdr:to>
    <xdr:cxnSp macro="">
      <xdr:nvCxnSpPr>
        <xdr:cNvPr id="363" name="直線コネクタ 362"/>
        <xdr:cNvCxnSpPr/>
      </xdr:nvCxnSpPr>
      <xdr:spPr>
        <a:xfrm>
          <a:off x="3987800" y="13230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28702</xdr:rowOff>
    </xdr:to>
    <xdr:cxnSp macro="">
      <xdr:nvCxnSpPr>
        <xdr:cNvPr id="366" name="直線コネクタ 365"/>
        <xdr:cNvCxnSpPr/>
      </xdr:nvCxnSpPr>
      <xdr:spPr>
        <a:xfrm>
          <a:off x="3098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42418</xdr:rowOff>
    </xdr:to>
    <xdr:cxnSp macro="">
      <xdr:nvCxnSpPr>
        <xdr:cNvPr id="369" name="直線コネクタ 368"/>
        <xdr:cNvCxnSpPr/>
      </xdr:nvCxnSpPr>
      <xdr:spPr>
        <a:xfrm flipV="1">
          <a:off x="2209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92711</xdr:rowOff>
    </xdr:to>
    <xdr:cxnSp macro="">
      <xdr:nvCxnSpPr>
        <xdr:cNvPr id="372" name="直線コネクタ 371"/>
        <xdr:cNvCxnSpPr/>
      </xdr:nvCxnSpPr>
      <xdr:spPr>
        <a:xfrm flipV="1">
          <a:off x="1320800" y="13244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2" name="楕円 381"/>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3"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4" name="楕円 383"/>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5" name="テキスト ボックス 384"/>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6" name="楕円 385"/>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7" name="テキスト ボックス 386"/>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8" name="楕円 387"/>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89" name="テキスト ボックス 388"/>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1" name="テキスト ボックス 390"/>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ポイントの増、類似団体平均と比べて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ポイント上回っている。これは物件費及び補助費等の比率が増加したことによるものである。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今後も公共施設総合管理計画に基づく施設の適正管理や病院事業経営改革プランに基づく病院事業の経営改善等によりにより物件費や補助費等の抑制を図る。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133858</xdr:rowOff>
    </xdr:to>
    <xdr:cxnSp macro="">
      <xdr:nvCxnSpPr>
        <xdr:cNvPr id="422" name="直線コネクタ 421"/>
        <xdr:cNvCxnSpPr/>
      </xdr:nvCxnSpPr>
      <xdr:spPr>
        <a:xfrm>
          <a:off x="15671800" y="132623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74422</xdr:rowOff>
    </xdr:to>
    <xdr:cxnSp macro="">
      <xdr:nvCxnSpPr>
        <xdr:cNvPr id="425" name="直線コネクタ 424"/>
        <xdr:cNvCxnSpPr/>
      </xdr:nvCxnSpPr>
      <xdr:spPr>
        <a:xfrm flipV="1">
          <a:off x="14782800" y="1326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74422</xdr:rowOff>
    </xdr:to>
    <xdr:cxnSp macro="">
      <xdr:nvCxnSpPr>
        <xdr:cNvPr id="428" name="直線コネクタ 427"/>
        <xdr:cNvCxnSpPr/>
      </xdr:nvCxnSpPr>
      <xdr:spPr>
        <a:xfrm>
          <a:off x="13893800" y="13202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1270</xdr:rowOff>
    </xdr:to>
    <xdr:cxnSp macro="">
      <xdr:nvCxnSpPr>
        <xdr:cNvPr id="431" name="直線コネクタ 430"/>
        <xdr:cNvCxnSpPr/>
      </xdr:nvCxnSpPr>
      <xdr:spPr>
        <a:xfrm>
          <a:off x="13004800" y="13166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1" name="楕円 440"/>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2"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43" name="楕円 442"/>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44" name="テキスト ボックス 443"/>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5" name="楕円 444"/>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46" name="テキスト ボックス 445"/>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7" name="楕円 446"/>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8" name="テキスト ボックス 447"/>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9" name="楕円 448"/>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50" name="テキスト ボックス 449"/>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104837</xdr:rowOff>
    </xdr:from>
    <xdr:to>
      <xdr:col>29</xdr:col>
      <xdr:colOff>127000</xdr:colOff>
      <xdr:row>16</xdr:row>
      <xdr:rowOff>123223</xdr:rowOff>
    </xdr:to>
    <xdr:cxnSp macro="">
      <xdr:nvCxnSpPr>
        <xdr:cNvPr id="52" name="直線コネクタ 51"/>
        <xdr:cNvCxnSpPr/>
      </xdr:nvCxnSpPr>
      <xdr:spPr bwMode="auto">
        <a:xfrm flipV="1">
          <a:off x="5003800" y="2895662"/>
          <a:ext cx="647700" cy="1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123223</xdr:rowOff>
    </xdr:from>
    <xdr:to>
      <xdr:col>26</xdr:col>
      <xdr:colOff>50800</xdr:colOff>
      <xdr:row>16</xdr:row>
      <xdr:rowOff>153300</xdr:rowOff>
    </xdr:to>
    <xdr:cxnSp macro="">
      <xdr:nvCxnSpPr>
        <xdr:cNvPr id="55" name="直線コネクタ 54"/>
        <xdr:cNvCxnSpPr/>
      </xdr:nvCxnSpPr>
      <xdr:spPr bwMode="auto">
        <a:xfrm flipV="1">
          <a:off x="4305300" y="2914048"/>
          <a:ext cx="698500" cy="30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153300</xdr:rowOff>
    </xdr:from>
    <xdr:to>
      <xdr:col>22</xdr:col>
      <xdr:colOff>114300</xdr:colOff>
      <xdr:row>17</xdr:row>
      <xdr:rowOff>5037</xdr:rowOff>
    </xdr:to>
    <xdr:cxnSp macro="">
      <xdr:nvCxnSpPr>
        <xdr:cNvPr id="58" name="直線コネクタ 57"/>
        <xdr:cNvCxnSpPr/>
      </xdr:nvCxnSpPr>
      <xdr:spPr bwMode="auto">
        <a:xfrm flipV="1">
          <a:off x="3606800" y="2944125"/>
          <a:ext cx="698500" cy="2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5037</xdr:rowOff>
    </xdr:from>
    <xdr:to>
      <xdr:col>18</xdr:col>
      <xdr:colOff>177800</xdr:colOff>
      <xdr:row>17</xdr:row>
      <xdr:rowOff>32877</xdr:rowOff>
    </xdr:to>
    <xdr:cxnSp macro="">
      <xdr:nvCxnSpPr>
        <xdr:cNvPr id="61" name="直線コネクタ 60"/>
        <xdr:cNvCxnSpPr/>
      </xdr:nvCxnSpPr>
      <xdr:spPr bwMode="auto">
        <a:xfrm flipV="1">
          <a:off x="2908300" y="2967312"/>
          <a:ext cx="698500" cy="27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54037</xdr:rowOff>
    </xdr:from>
    <xdr:to>
      <xdr:col>29</xdr:col>
      <xdr:colOff>177800</xdr:colOff>
      <xdr:row>16</xdr:row>
      <xdr:rowOff>155637</xdr:rowOff>
    </xdr:to>
    <xdr:sp macro="" textlink="">
      <xdr:nvSpPr>
        <xdr:cNvPr id="71" name="楕円 70"/>
        <xdr:cNvSpPr/>
      </xdr:nvSpPr>
      <xdr:spPr bwMode="auto">
        <a:xfrm>
          <a:off x="5600700" y="284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70564</xdr:rowOff>
    </xdr:from>
    <xdr:ext cx="762000" cy="259045"/>
    <xdr:sp macro="" textlink="">
      <xdr:nvSpPr>
        <xdr:cNvPr id="72" name="人口1人当たり決算額の推移該当値テキスト130"/>
        <xdr:cNvSpPr txBox="1"/>
      </xdr:nvSpPr>
      <xdr:spPr>
        <a:xfrm>
          <a:off x="5740400" y="26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72423</xdr:rowOff>
    </xdr:from>
    <xdr:to>
      <xdr:col>26</xdr:col>
      <xdr:colOff>101600</xdr:colOff>
      <xdr:row>17</xdr:row>
      <xdr:rowOff>2573</xdr:rowOff>
    </xdr:to>
    <xdr:sp macro="" textlink="">
      <xdr:nvSpPr>
        <xdr:cNvPr id="73" name="楕円 72"/>
        <xdr:cNvSpPr/>
      </xdr:nvSpPr>
      <xdr:spPr bwMode="auto">
        <a:xfrm>
          <a:off x="4953000" y="286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12750</xdr:rowOff>
    </xdr:from>
    <xdr:ext cx="736600" cy="259045"/>
    <xdr:sp macro="" textlink="">
      <xdr:nvSpPr>
        <xdr:cNvPr id="74" name="テキスト ボックス 73"/>
        <xdr:cNvSpPr txBox="1"/>
      </xdr:nvSpPr>
      <xdr:spPr>
        <a:xfrm>
          <a:off x="4622800" y="263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102500</xdr:rowOff>
    </xdr:from>
    <xdr:to>
      <xdr:col>22</xdr:col>
      <xdr:colOff>165100</xdr:colOff>
      <xdr:row>17</xdr:row>
      <xdr:rowOff>32650</xdr:rowOff>
    </xdr:to>
    <xdr:sp macro="" textlink="">
      <xdr:nvSpPr>
        <xdr:cNvPr id="75" name="楕円 74"/>
        <xdr:cNvSpPr/>
      </xdr:nvSpPr>
      <xdr:spPr bwMode="auto">
        <a:xfrm>
          <a:off x="4254500" y="289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42827</xdr:rowOff>
    </xdr:from>
    <xdr:ext cx="762000" cy="259045"/>
    <xdr:sp macro="" textlink="">
      <xdr:nvSpPr>
        <xdr:cNvPr id="76" name="テキスト ボックス 75"/>
        <xdr:cNvSpPr txBox="1"/>
      </xdr:nvSpPr>
      <xdr:spPr>
        <a:xfrm>
          <a:off x="3924300" y="266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125687</xdr:rowOff>
    </xdr:from>
    <xdr:to>
      <xdr:col>19</xdr:col>
      <xdr:colOff>38100</xdr:colOff>
      <xdr:row>17</xdr:row>
      <xdr:rowOff>55837</xdr:rowOff>
    </xdr:to>
    <xdr:sp macro="" textlink="">
      <xdr:nvSpPr>
        <xdr:cNvPr id="77" name="楕円 76"/>
        <xdr:cNvSpPr/>
      </xdr:nvSpPr>
      <xdr:spPr bwMode="auto">
        <a:xfrm>
          <a:off x="3556000" y="291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66014</xdr:rowOff>
    </xdr:from>
    <xdr:ext cx="762000" cy="259045"/>
    <xdr:sp macro="" textlink="">
      <xdr:nvSpPr>
        <xdr:cNvPr id="78" name="テキスト ボックス 77"/>
        <xdr:cNvSpPr txBox="1"/>
      </xdr:nvSpPr>
      <xdr:spPr>
        <a:xfrm>
          <a:off x="3225800" y="268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153527</xdr:rowOff>
    </xdr:from>
    <xdr:to>
      <xdr:col>15</xdr:col>
      <xdr:colOff>101600</xdr:colOff>
      <xdr:row>17</xdr:row>
      <xdr:rowOff>83677</xdr:rowOff>
    </xdr:to>
    <xdr:sp macro="" textlink="">
      <xdr:nvSpPr>
        <xdr:cNvPr id="79" name="楕円 78"/>
        <xdr:cNvSpPr/>
      </xdr:nvSpPr>
      <xdr:spPr bwMode="auto">
        <a:xfrm>
          <a:off x="2857500" y="294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93854</xdr:rowOff>
    </xdr:from>
    <xdr:ext cx="762000" cy="259045"/>
    <xdr:sp macro="" textlink="">
      <xdr:nvSpPr>
        <xdr:cNvPr id="80" name="テキスト ボックス 79"/>
        <xdr:cNvSpPr txBox="1"/>
      </xdr:nvSpPr>
      <xdr:spPr>
        <a:xfrm>
          <a:off x="2527300" y="271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284179</xdr:rowOff>
    </xdr:from>
    <xdr:to>
      <xdr:col>29</xdr:col>
      <xdr:colOff>127000</xdr:colOff>
      <xdr:row>35</xdr:row>
      <xdr:rowOff>3132</xdr:rowOff>
    </xdr:to>
    <xdr:cxnSp macro="">
      <xdr:nvCxnSpPr>
        <xdr:cNvPr id="115" name="直線コネクタ 114"/>
        <xdr:cNvCxnSpPr/>
      </xdr:nvCxnSpPr>
      <xdr:spPr bwMode="auto">
        <a:xfrm flipV="1">
          <a:off x="5003800" y="6551629"/>
          <a:ext cx="647700" cy="6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298124</xdr:rowOff>
    </xdr:from>
    <xdr:to>
      <xdr:col>26</xdr:col>
      <xdr:colOff>50800</xdr:colOff>
      <xdr:row>35</xdr:row>
      <xdr:rowOff>3132</xdr:rowOff>
    </xdr:to>
    <xdr:cxnSp macro="">
      <xdr:nvCxnSpPr>
        <xdr:cNvPr id="118" name="直線コネクタ 117"/>
        <xdr:cNvCxnSpPr/>
      </xdr:nvCxnSpPr>
      <xdr:spPr bwMode="auto">
        <a:xfrm>
          <a:off x="4305300" y="6565574"/>
          <a:ext cx="698500" cy="4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222522</xdr:rowOff>
    </xdr:from>
    <xdr:to>
      <xdr:col>22</xdr:col>
      <xdr:colOff>114300</xdr:colOff>
      <xdr:row>34</xdr:row>
      <xdr:rowOff>298124</xdr:rowOff>
    </xdr:to>
    <xdr:cxnSp macro="">
      <xdr:nvCxnSpPr>
        <xdr:cNvPr id="121" name="直線コネクタ 120"/>
        <xdr:cNvCxnSpPr/>
      </xdr:nvCxnSpPr>
      <xdr:spPr bwMode="auto">
        <a:xfrm>
          <a:off x="3606800" y="6489972"/>
          <a:ext cx="698500" cy="7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222522</xdr:rowOff>
    </xdr:from>
    <xdr:to>
      <xdr:col>18</xdr:col>
      <xdr:colOff>177800</xdr:colOff>
      <xdr:row>34</xdr:row>
      <xdr:rowOff>231176</xdr:rowOff>
    </xdr:to>
    <xdr:cxnSp macro="">
      <xdr:nvCxnSpPr>
        <xdr:cNvPr id="124" name="直線コネクタ 123"/>
        <xdr:cNvCxnSpPr/>
      </xdr:nvCxnSpPr>
      <xdr:spPr bwMode="auto">
        <a:xfrm flipV="1">
          <a:off x="2908300" y="6489972"/>
          <a:ext cx="6985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233379</xdr:rowOff>
    </xdr:from>
    <xdr:to>
      <xdr:col>29</xdr:col>
      <xdr:colOff>177800</xdr:colOff>
      <xdr:row>34</xdr:row>
      <xdr:rowOff>334979</xdr:rowOff>
    </xdr:to>
    <xdr:sp macro="" textlink="">
      <xdr:nvSpPr>
        <xdr:cNvPr id="134" name="楕円 133"/>
        <xdr:cNvSpPr/>
      </xdr:nvSpPr>
      <xdr:spPr bwMode="auto">
        <a:xfrm>
          <a:off x="5600700" y="6500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78456</xdr:rowOff>
    </xdr:from>
    <xdr:ext cx="762000" cy="259045"/>
    <xdr:sp macro="" textlink="">
      <xdr:nvSpPr>
        <xdr:cNvPr id="135" name="人口1人当たり決算額の推移該当値テキスト445"/>
        <xdr:cNvSpPr txBox="1"/>
      </xdr:nvSpPr>
      <xdr:spPr>
        <a:xfrm>
          <a:off x="5740400" y="63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295232</xdr:rowOff>
    </xdr:from>
    <xdr:to>
      <xdr:col>26</xdr:col>
      <xdr:colOff>101600</xdr:colOff>
      <xdr:row>35</xdr:row>
      <xdr:rowOff>53932</xdr:rowOff>
    </xdr:to>
    <xdr:sp macro="" textlink="">
      <xdr:nvSpPr>
        <xdr:cNvPr id="136" name="楕円 135"/>
        <xdr:cNvSpPr/>
      </xdr:nvSpPr>
      <xdr:spPr bwMode="auto">
        <a:xfrm>
          <a:off x="4953000" y="656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64109</xdr:rowOff>
    </xdr:from>
    <xdr:ext cx="736600" cy="259045"/>
    <xdr:sp macro="" textlink="">
      <xdr:nvSpPr>
        <xdr:cNvPr id="137" name="テキスト ボックス 136"/>
        <xdr:cNvSpPr txBox="1"/>
      </xdr:nvSpPr>
      <xdr:spPr>
        <a:xfrm>
          <a:off x="4622800" y="633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247324</xdr:rowOff>
    </xdr:from>
    <xdr:to>
      <xdr:col>22</xdr:col>
      <xdr:colOff>165100</xdr:colOff>
      <xdr:row>35</xdr:row>
      <xdr:rowOff>6024</xdr:rowOff>
    </xdr:to>
    <xdr:sp macro="" textlink="">
      <xdr:nvSpPr>
        <xdr:cNvPr id="138" name="楕円 137"/>
        <xdr:cNvSpPr/>
      </xdr:nvSpPr>
      <xdr:spPr bwMode="auto">
        <a:xfrm>
          <a:off x="4254500" y="651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16200</xdr:rowOff>
    </xdr:from>
    <xdr:ext cx="762000" cy="259045"/>
    <xdr:sp macro="" textlink="">
      <xdr:nvSpPr>
        <xdr:cNvPr id="139" name="テキスト ボックス 138"/>
        <xdr:cNvSpPr txBox="1"/>
      </xdr:nvSpPr>
      <xdr:spPr>
        <a:xfrm>
          <a:off x="3924300" y="628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171722</xdr:rowOff>
    </xdr:from>
    <xdr:to>
      <xdr:col>19</xdr:col>
      <xdr:colOff>38100</xdr:colOff>
      <xdr:row>34</xdr:row>
      <xdr:rowOff>273322</xdr:rowOff>
    </xdr:to>
    <xdr:sp macro="" textlink="">
      <xdr:nvSpPr>
        <xdr:cNvPr id="140" name="楕円 139"/>
        <xdr:cNvSpPr/>
      </xdr:nvSpPr>
      <xdr:spPr bwMode="auto">
        <a:xfrm>
          <a:off x="3556000" y="643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283499</xdr:rowOff>
    </xdr:from>
    <xdr:ext cx="762000" cy="259045"/>
    <xdr:sp macro="" textlink="">
      <xdr:nvSpPr>
        <xdr:cNvPr id="141" name="テキスト ボックス 140"/>
        <xdr:cNvSpPr txBox="1"/>
      </xdr:nvSpPr>
      <xdr:spPr>
        <a:xfrm>
          <a:off x="3225800" y="620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180376</xdr:rowOff>
    </xdr:from>
    <xdr:to>
      <xdr:col>15</xdr:col>
      <xdr:colOff>101600</xdr:colOff>
      <xdr:row>34</xdr:row>
      <xdr:rowOff>281977</xdr:rowOff>
    </xdr:to>
    <xdr:sp macro="" textlink="">
      <xdr:nvSpPr>
        <xdr:cNvPr id="142" name="楕円 141"/>
        <xdr:cNvSpPr/>
      </xdr:nvSpPr>
      <xdr:spPr bwMode="auto">
        <a:xfrm>
          <a:off x="2857500" y="644782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292153</xdr:rowOff>
    </xdr:from>
    <xdr:ext cx="762000" cy="259045"/>
    <xdr:sp macro="" textlink="">
      <xdr:nvSpPr>
        <xdr:cNvPr id="143" name="テキスト ボックス 142"/>
        <xdr:cNvSpPr txBox="1"/>
      </xdr:nvSpPr>
      <xdr:spPr>
        <a:xfrm>
          <a:off x="2527300" y="621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72,623
72,279
913.22
39,703,448
37,643,903
1,137,330
21,604,036
30,935,539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7021</xdr:rowOff>
    </xdr:from>
    <xdr:to>
      <xdr:col>24</xdr:col>
      <xdr:colOff>63500</xdr:colOff>
      <xdr:row>34</xdr:row>
      <xdr:rowOff>39665</xdr:rowOff>
    </xdr:to>
    <xdr:cxnSp macro="">
      <xdr:nvCxnSpPr>
        <xdr:cNvPr id="59" name="直線コネクタ 58"/>
        <xdr:cNvCxnSpPr/>
      </xdr:nvCxnSpPr>
      <xdr:spPr>
        <a:xfrm flipV="1">
          <a:off x="3797300" y="5836321"/>
          <a:ext cx="8382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148272</xdr:rowOff>
    </xdr:from>
    <xdr:to>
      <xdr:col>19</xdr:col>
      <xdr:colOff>177800</xdr:colOff>
      <xdr:row>34</xdr:row>
      <xdr:rowOff>39665</xdr:rowOff>
    </xdr:to>
    <xdr:cxnSp macro="">
      <xdr:nvCxnSpPr>
        <xdr:cNvPr id="62" name="直線コネクタ 61"/>
        <xdr:cNvCxnSpPr/>
      </xdr:nvCxnSpPr>
      <xdr:spPr>
        <a:xfrm>
          <a:off x="2908300" y="5806122"/>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148272</xdr:rowOff>
    </xdr:from>
    <xdr:to>
      <xdr:col>15</xdr:col>
      <xdr:colOff>50800</xdr:colOff>
      <xdr:row>34</xdr:row>
      <xdr:rowOff>12781</xdr:rowOff>
    </xdr:to>
    <xdr:cxnSp macro="">
      <xdr:nvCxnSpPr>
        <xdr:cNvPr id="65" name="直線コネクタ 64"/>
        <xdr:cNvCxnSpPr/>
      </xdr:nvCxnSpPr>
      <xdr:spPr>
        <a:xfrm flipV="1">
          <a:off x="2019300" y="5806122"/>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12781</xdr:rowOff>
    </xdr:from>
    <xdr:to>
      <xdr:col>10</xdr:col>
      <xdr:colOff>114300</xdr:colOff>
      <xdr:row>34</xdr:row>
      <xdr:rowOff>48283</xdr:rowOff>
    </xdr:to>
    <xdr:cxnSp macro="">
      <xdr:nvCxnSpPr>
        <xdr:cNvPr id="68" name="直線コネクタ 67"/>
        <xdr:cNvCxnSpPr/>
      </xdr:nvCxnSpPr>
      <xdr:spPr>
        <a:xfrm flipV="1">
          <a:off x="1130300" y="5842081"/>
          <a:ext cx="8890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127671</xdr:rowOff>
    </xdr:from>
    <xdr:to>
      <xdr:col>24</xdr:col>
      <xdr:colOff>114300</xdr:colOff>
      <xdr:row>34</xdr:row>
      <xdr:rowOff>57821</xdr:rowOff>
    </xdr:to>
    <xdr:sp macro="" textlink="">
      <xdr:nvSpPr>
        <xdr:cNvPr id="78" name="楕円 77"/>
        <xdr:cNvSpPr/>
      </xdr:nvSpPr>
      <xdr:spPr>
        <a:xfrm>
          <a:off x="4584700" y="57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150548</xdr:rowOff>
    </xdr:from>
    <xdr:ext cx="534377" cy="259045"/>
    <xdr:sp macro="" textlink="">
      <xdr:nvSpPr>
        <xdr:cNvPr id="79" name="人件費該当値テキスト"/>
        <xdr:cNvSpPr txBox="1"/>
      </xdr:nvSpPr>
      <xdr:spPr>
        <a:xfrm>
          <a:off x="4686300" y="56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160315</xdr:rowOff>
    </xdr:from>
    <xdr:to>
      <xdr:col>20</xdr:col>
      <xdr:colOff>38100</xdr:colOff>
      <xdr:row>34</xdr:row>
      <xdr:rowOff>90465</xdr:rowOff>
    </xdr:to>
    <xdr:sp macro="" textlink="">
      <xdr:nvSpPr>
        <xdr:cNvPr id="80" name="楕円 79"/>
        <xdr:cNvSpPr/>
      </xdr:nvSpPr>
      <xdr:spPr>
        <a:xfrm>
          <a:off x="3746500" y="58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106992</xdr:rowOff>
    </xdr:from>
    <xdr:ext cx="534377" cy="259045"/>
    <xdr:sp macro="" textlink="">
      <xdr:nvSpPr>
        <xdr:cNvPr id="81" name="テキスト ボックス 80"/>
        <xdr:cNvSpPr txBox="1"/>
      </xdr:nvSpPr>
      <xdr:spPr>
        <a:xfrm>
          <a:off x="3530111" y="55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97472</xdr:rowOff>
    </xdr:from>
    <xdr:to>
      <xdr:col>15</xdr:col>
      <xdr:colOff>101600</xdr:colOff>
      <xdr:row>34</xdr:row>
      <xdr:rowOff>27622</xdr:rowOff>
    </xdr:to>
    <xdr:sp macro="" textlink="">
      <xdr:nvSpPr>
        <xdr:cNvPr id="82" name="楕円 81"/>
        <xdr:cNvSpPr/>
      </xdr:nvSpPr>
      <xdr:spPr>
        <a:xfrm>
          <a:off x="2857500" y="57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44149</xdr:rowOff>
    </xdr:from>
    <xdr:ext cx="534377" cy="259045"/>
    <xdr:sp macro="" textlink="">
      <xdr:nvSpPr>
        <xdr:cNvPr id="83" name="テキスト ボックス 82"/>
        <xdr:cNvSpPr txBox="1"/>
      </xdr:nvSpPr>
      <xdr:spPr>
        <a:xfrm>
          <a:off x="2641111" y="55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133431</xdr:rowOff>
    </xdr:from>
    <xdr:to>
      <xdr:col>10</xdr:col>
      <xdr:colOff>165100</xdr:colOff>
      <xdr:row>34</xdr:row>
      <xdr:rowOff>63581</xdr:rowOff>
    </xdr:to>
    <xdr:sp macro="" textlink="">
      <xdr:nvSpPr>
        <xdr:cNvPr id="84" name="楕円 83"/>
        <xdr:cNvSpPr/>
      </xdr:nvSpPr>
      <xdr:spPr>
        <a:xfrm>
          <a:off x="1968500" y="57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80108</xdr:rowOff>
    </xdr:from>
    <xdr:ext cx="534377" cy="259045"/>
    <xdr:sp macro="" textlink="">
      <xdr:nvSpPr>
        <xdr:cNvPr id="85" name="テキスト ボックス 84"/>
        <xdr:cNvSpPr txBox="1"/>
      </xdr:nvSpPr>
      <xdr:spPr>
        <a:xfrm>
          <a:off x="1752111" y="55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168933</xdr:rowOff>
    </xdr:from>
    <xdr:to>
      <xdr:col>6</xdr:col>
      <xdr:colOff>38100</xdr:colOff>
      <xdr:row>34</xdr:row>
      <xdr:rowOff>99083</xdr:rowOff>
    </xdr:to>
    <xdr:sp macro="" textlink="">
      <xdr:nvSpPr>
        <xdr:cNvPr id="86" name="楕円 85"/>
        <xdr:cNvSpPr/>
      </xdr:nvSpPr>
      <xdr:spPr>
        <a:xfrm>
          <a:off x="1079500" y="58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115610</xdr:rowOff>
    </xdr:from>
    <xdr:ext cx="534377" cy="259045"/>
    <xdr:sp macro="" textlink="">
      <xdr:nvSpPr>
        <xdr:cNvPr id="87" name="テキスト ボックス 86"/>
        <xdr:cNvSpPr txBox="1"/>
      </xdr:nvSpPr>
      <xdr:spPr>
        <a:xfrm>
          <a:off x="863111" y="560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36716</xdr:rowOff>
    </xdr:from>
    <xdr:to>
      <xdr:col>24</xdr:col>
      <xdr:colOff>63500</xdr:colOff>
      <xdr:row>56</xdr:row>
      <xdr:rowOff>92126</xdr:rowOff>
    </xdr:to>
    <xdr:cxnSp macro="">
      <xdr:nvCxnSpPr>
        <xdr:cNvPr id="117" name="直線コネクタ 116"/>
        <xdr:cNvCxnSpPr/>
      </xdr:nvCxnSpPr>
      <xdr:spPr>
        <a:xfrm flipV="1">
          <a:off x="3797300" y="9637916"/>
          <a:ext cx="838200" cy="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92126</xdr:rowOff>
    </xdr:from>
    <xdr:to>
      <xdr:col>19</xdr:col>
      <xdr:colOff>177800</xdr:colOff>
      <xdr:row>56</xdr:row>
      <xdr:rowOff>115380</xdr:rowOff>
    </xdr:to>
    <xdr:cxnSp macro="">
      <xdr:nvCxnSpPr>
        <xdr:cNvPr id="120" name="直線コネクタ 119"/>
        <xdr:cNvCxnSpPr/>
      </xdr:nvCxnSpPr>
      <xdr:spPr>
        <a:xfrm flipV="1">
          <a:off x="2908300" y="9693326"/>
          <a:ext cx="8890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115380</xdr:rowOff>
    </xdr:from>
    <xdr:to>
      <xdr:col>15</xdr:col>
      <xdr:colOff>50800</xdr:colOff>
      <xdr:row>56</xdr:row>
      <xdr:rowOff>125946</xdr:rowOff>
    </xdr:to>
    <xdr:cxnSp macro="">
      <xdr:nvCxnSpPr>
        <xdr:cNvPr id="123" name="直線コネクタ 122"/>
        <xdr:cNvCxnSpPr/>
      </xdr:nvCxnSpPr>
      <xdr:spPr>
        <a:xfrm flipV="1">
          <a:off x="2019300" y="9716580"/>
          <a:ext cx="8890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125946</xdr:rowOff>
    </xdr:from>
    <xdr:to>
      <xdr:col>10</xdr:col>
      <xdr:colOff>114300</xdr:colOff>
      <xdr:row>56</xdr:row>
      <xdr:rowOff>169494</xdr:rowOff>
    </xdr:to>
    <xdr:cxnSp macro="">
      <xdr:nvCxnSpPr>
        <xdr:cNvPr id="126" name="直線コネクタ 125"/>
        <xdr:cNvCxnSpPr/>
      </xdr:nvCxnSpPr>
      <xdr:spPr>
        <a:xfrm flipV="1">
          <a:off x="1130300" y="9727146"/>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157366</xdr:rowOff>
    </xdr:from>
    <xdr:to>
      <xdr:col>24</xdr:col>
      <xdr:colOff>114300</xdr:colOff>
      <xdr:row>56</xdr:row>
      <xdr:rowOff>87516</xdr:rowOff>
    </xdr:to>
    <xdr:sp macro="" textlink="">
      <xdr:nvSpPr>
        <xdr:cNvPr id="136" name="楕円 135"/>
        <xdr:cNvSpPr/>
      </xdr:nvSpPr>
      <xdr:spPr>
        <a:xfrm>
          <a:off x="4584700" y="95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8793</xdr:rowOff>
    </xdr:from>
    <xdr:ext cx="534377" cy="259045"/>
    <xdr:sp macro="" textlink="">
      <xdr:nvSpPr>
        <xdr:cNvPr id="137" name="物件費該当値テキスト"/>
        <xdr:cNvSpPr txBox="1"/>
      </xdr:nvSpPr>
      <xdr:spPr>
        <a:xfrm>
          <a:off x="4686300" y="943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41326</xdr:rowOff>
    </xdr:from>
    <xdr:to>
      <xdr:col>20</xdr:col>
      <xdr:colOff>38100</xdr:colOff>
      <xdr:row>56</xdr:row>
      <xdr:rowOff>142926</xdr:rowOff>
    </xdr:to>
    <xdr:sp macro="" textlink="">
      <xdr:nvSpPr>
        <xdr:cNvPr id="138" name="楕円 137"/>
        <xdr:cNvSpPr/>
      </xdr:nvSpPr>
      <xdr:spPr>
        <a:xfrm>
          <a:off x="3746500" y="96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159453</xdr:rowOff>
    </xdr:from>
    <xdr:ext cx="534377" cy="259045"/>
    <xdr:sp macro="" textlink="">
      <xdr:nvSpPr>
        <xdr:cNvPr id="139" name="テキスト ボックス 138"/>
        <xdr:cNvSpPr txBox="1"/>
      </xdr:nvSpPr>
      <xdr:spPr>
        <a:xfrm>
          <a:off x="3530111" y="94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64580</xdr:rowOff>
    </xdr:from>
    <xdr:to>
      <xdr:col>15</xdr:col>
      <xdr:colOff>101600</xdr:colOff>
      <xdr:row>56</xdr:row>
      <xdr:rowOff>166180</xdr:rowOff>
    </xdr:to>
    <xdr:sp macro="" textlink="">
      <xdr:nvSpPr>
        <xdr:cNvPr id="140" name="楕円 139"/>
        <xdr:cNvSpPr/>
      </xdr:nvSpPr>
      <xdr:spPr>
        <a:xfrm>
          <a:off x="2857500" y="966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157307</xdr:rowOff>
    </xdr:from>
    <xdr:ext cx="534377" cy="259045"/>
    <xdr:sp macro="" textlink="">
      <xdr:nvSpPr>
        <xdr:cNvPr id="141" name="テキスト ボックス 140"/>
        <xdr:cNvSpPr txBox="1"/>
      </xdr:nvSpPr>
      <xdr:spPr>
        <a:xfrm>
          <a:off x="2641111" y="97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75146</xdr:rowOff>
    </xdr:from>
    <xdr:to>
      <xdr:col>10</xdr:col>
      <xdr:colOff>165100</xdr:colOff>
      <xdr:row>57</xdr:row>
      <xdr:rowOff>5296</xdr:rowOff>
    </xdr:to>
    <xdr:sp macro="" textlink="">
      <xdr:nvSpPr>
        <xdr:cNvPr id="142" name="楕円 141"/>
        <xdr:cNvSpPr/>
      </xdr:nvSpPr>
      <xdr:spPr>
        <a:xfrm>
          <a:off x="1968500" y="96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21823</xdr:rowOff>
    </xdr:from>
    <xdr:ext cx="534377" cy="259045"/>
    <xdr:sp macro="" textlink="">
      <xdr:nvSpPr>
        <xdr:cNvPr id="143" name="テキスト ボックス 142"/>
        <xdr:cNvSpPr txBox="1"/>
      </xdr:nvSpPr>
      <xdr:spPr>
        <a:xfrm>
          <a:off x="1752111" y="94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118694</xdr:rowOff>
    </xdr:from>
    <xdr:to>
      <xdr:col>6</xdr:col>
      <xdr:colOff>38100</xdr:colOff>
      <xdr:row>57</xdr:row>
      <xdr:rowOff>48844</xdr:rowOff>
    </xdr:to>
    <xdr:sp macro="" textlink="">
      <xdr:nvSpPr>
        <xdr:cNvPr id="144" name="楕円 143"/>
        <xdr:cNvSpPr/>
      </xdr:nvSpPr>
      <xdr:spPr>
        <a:xfrm>
          <a:off x="1079500" y="97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65371</xdr:rowOff>
    </xdr:from>
    <xdr:ext cx="534377" cy="259045"/>
    <xdr:sp macro="" textlink="">
      <xdr:nvSpPr>
        <xdr:cNvPr id="145" name="テキスト ボックス 144"/>
        <xdr:cNvSpPr txBox="1"/>
      </xdr:nvSpPr>
      <xdr:spPr>
        <a:xfrm>
          <a:off x="863111" y="94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143358</xdr:rowOff>
    </xdr:from>
    <xdr:to>
      <xdr:col>24</xdr:col>
      <xdr:colOff>63500</xdr:colOff>
      <xdr:row>73</xdr:row>
      <xdr:rowOff>149149</xdr:rowOff>
    </xdr:to>
    <xdr:cxnSp macro="">
      <xdr:nvCxnSpPr>
        <xdr:cNvPr id="174" name="直線コネクタ 173"/>
        <xdr:cNvCxnSpPr/>
      </xdr:nvCxnSpPr>
      <xdr:spPr>
        <a:xfrm>
          <a:off x="3797300" y="12487758"/>
          <a:ext cx="8382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143358</xdr:rowOff>
    </xdr:from>
    <xdr:to>
      <xdr:col>19</xdr:col>
      <xdr:colOff>177800</xdr:colOff>
      <xdr:row>74</xdr:row>
      <xdr:rowOff>85979</xdr:rowOff>
    </xdr:to>
    <xdr:cxnSp macro="">
      <xdr:nvCxnSpPr>
        <xdr:cNvPr id="177" name="直線コネクタ 176"/>
        <xdr:cNvCxnSpPr/>
      </xdr:nvCxnSpPr>
      <xdr:spPr>
        <a:xfrm flipV="1">
          <a:off x="2908300" y="12487758"/>
          <a:ext cx="889000" cy="28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85979</xdr:rowOff>
    </xdr:from>
    <xdr:to>
      <xdr:col>15</xdr:col>
      <xdr:colOff>50800</xdr:colOff>
      <xdr:row>75</xdr:row>
      <xdr:rowOff>24181</xdr:rowOff>
    </xdr:to>
    <xdr:cxnSp macro="">
      <xdr:nvCxnSpPr>
        <xdr:cNvPr id="180" name="直線コネクタ 179"/>
        <xdr:cNvCxnSpPr/>
      </xdr:nvCxnSpPr>
      <xdr:spPr>
        <a:xfrm flipV="1">
          <a:off x="2019300" y="12773279"/>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96647</xdr:rowOff>
    </xdr:from>
    <xdr:to>
      <xdr:col>10</xdr:col>
      <xdr:colOff>114300</xdr:colOff>
      <xdr:row>75</xdr:row>
      <xdr:rowOff>24181</xdr:rowOff>
    </xdr:to>
    <xdr:cxnSp macro="">
      <xdr:nvCxnSpPr>
        <xdr:cNvPr id="183" name="直線コネクタ 182"/>
        <xdr:cNvCxnSpPr/>
      </xdr:nvCxnSpPr>
      <xdr:spPr>
        <a:xfrm>
          <a:off x="1130300" y="12269597"/>
          <a:ext cx="889000" cy="6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81957</xdr:rowOff>
    </xdr:from>
    <xdr:ext cx="469744" cy="259045"/>
    <xdr:sp macro="" textlink="">
      <xdr:nvSpPr>
        <xdr:cNvPr id="187" name="テキスト ボックス 186"/>
        <xdr:cNvSpPr txBox="1"/>
      </xdr:nvSpPr>
      <xdr:spPr>
        <a:xfrm>
          <a:off x="895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98349</xdr:rowOff>
    </xdr:from>
    <xdr:to>
      <xdr:col>24</xdr:col>
      <xdr:colOff>114300</xdr:colOff>
      <xdr:row>74</xdr:row>
      <xdr:rowOff>28499</xdr:rowOff>
    </xdr:to>
    <xdr:sp macro="" textlink="">
      <xdr:nvSpPr>
        <xdr:cNvPr id="193" name="楕円 192"/>
        <xdr:cNvSpPr/>
      </xdr:nvSpPr>
      <xdr:spPr>
        <a:xfrm>
          <a:off x="4584700" y="126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121226</xdr:rowOff>
    </xdr:from>
    <xdr:ext cx="534377" cy="259045"/>
    <xdr:sp macro="" textlink="">
      <xdr:nvSpPr>
        <xdr:cNvPr id="194" name="維持補修費該当値テキスト"/>
        <xdr:cNvSpPr txBox="1"/>
      </xdr:nvSpPr>
      <xdr:spPr>
        <a:xfrm>
          <a:off x="4686300" y="124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92558</xdr:rowOff>
    </xdr:from>
    <xdr:to>
      <xdr:col>20</xdr:col>
      <xdr:colOff>38100</xdr:colOff>
      <xdr:row>73</xdr:row>
      <xdr:rowOff>22708</xdr:rowOff>
    </xdr:to>
    <xdr:sp macro="" textlink="">
      <xdr:nvSpPr>
        <xdr:cNvPr id="195" name="楕円 194"/>
        <xdr:cNvSpPr/>
      </xdr:nvSpPr>
      <xdr:spPr>
        <a:xfrm>
          <a:off x="3746500" y="124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39235</xdr:rowOff>
    </xdr:from>
    <xdr:ext cx="534377" cy="259045"/>
    <xdr:sp macro="" textlink="">
      <xdr:nvSpPr>
        <xdr:cNvPr id="196" name="テキスト ボックス 195"/>
        <xdr:cNvSpPr txBox="1"/>
      </xdr:nvSpPr>
      <xdr:spPr>
        <a:xfrm>
          <a:off x="3530111" y="122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35179</xdr:rowOff>
    </xdr:from>
    <xdr:to>
      <xdr:col>15</xdr:col>
      <xdr:colOff>101600</xdr:colOff>
      <xdr:row>74</xdr:row>
      <xdr:rowOff>136779</xdr:rowOff>
    </xdr:to>
    <xdr:sp macro="" textlink="">
      <xdr:nvSpPr>
        <xdr:cNvPr id="197" name="楕円 196"/>
        <xdr:cNvSpPr/>
      </xdr:nvSpPr>
      <xdr:spPr>
        <a:xfrm>
          <a:off x="2857500" y="127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153306</xdr:rowOff>
    </xdr:from>
    <xdr:ext cx="534377" cy="259045"/>
    <xdr:sp macro="" textlink="">
      <xdr:nvSpPr>
        <xdr:cNvPr id="198" name="テキスト ボックス 197"/>
        <xdr:cNvSpPr txBox="1"/>
      </xdr:nvSpPr>
      <xdr:spPr>
        <a:xfrm>
          <a:off x="2641111" y="124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144831</xdr:rowOff>
    </xdr:from>
    <xdr:to>
      <xdr:col>10</xdr:col>
      <xdr:colOff>165100</xdr:colOff>
      <xdr:row>75</xdr:row>
      <xdr:rowOff>74981</xdr:rowOff>
    </xdr:to>
    <xdr:sp macro="" textlink="">
      <xdr:nvSpPr>
        <xdr:cNvPr id="199" name="楕円 198"/>
        <xdr:cNvSpPr/>
      </xdr:nvSpPr>
      <xdr:spPr>
        <a:xfrm>
          <a:off x="1968500" y="128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91508</xdr:rowOff>
    </xdr:from>
    <xdr:ext cx="469744" cy="259045"/>
    <xdr:sp macro="" textlink="">
      <xdr:nvSpPr>
        <xdr:cNvPr id="200" name="テキスト ボックス 199"/>
        <xdr:cNvSpPr txBox="1"/>
      </xdr:nvSpPr>
      <xdr:spPr>
        <a:xfrm>
          <a:off x="1784428" y="1260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45847</xdr:rowOff>
    </xdr:from>
    <xdr:to>
      <xdr:col>6</xdr:col>
      <xdr:colOff>38100</xdr:colOff>
      <xdr:row>71</xdr:row>
      <xdr:rowOff>147447</xdr:rowOff>
    </xdr:to>
    <xdr:sp macro="" textlink="">
      <xdr:nvSpPr>
        <xdr:cNvPr id="201" name="楕円 200"/>
        <xdr:cNvSpPr/>
      </xdr:nvSpPr>
      <xdr:spPr>
        <a:xfrm>
          <a:off x="1079500" y="122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163974</xdr:rowOff>
    </xdr:from>
    <xdr:ext cx="534377" cy="259045"/>
    <xdr:sp macro="" textlink="">
      <xdr:nvSpPr>
        <xdr:cNvPr id="202" name="テキスト ボックス 201"/>
        <xdr:cNvSpPr txBox="1"/>
      </xdr:nvSpPr>
      <xdr:spPr>
        <a:xfrm>
          <a:off x="863111" y="119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103860</xdr:rowOff>
    </xdr:from>
    <xdr:to>
      <xdr:col>24</xdr:col>
      <xdr:colOff>63500</xdr:colOff>
      <xdr:row>94</xdr:row>
      <xdr:rowOff>125857</xdr:rowOff>
    </xdr:to>
    <xdr:cxnSp macro="">
      <xdr:nvCxnSpPr>
        <xdr:cNvPr id="232" name="直線コネクタ 231"/>
        <xdr:cNvCxnSpPr/>
      </xdr:nvCxnSpPr>
      <xdr:spPr>
        <a:xfrm>
          <a:off x="3797300" y="16220160"/>
          <a:ext cx="8382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103860</xdr:rowOff>
    </xdr:from>
    <xdr:to>
      <xdr:col>19</xdr:col>
      <xdr:colOff>177800</xdr:colOff>
      <xdr:row>94</xdr:row>
      <xdr:rowOff>109359</xdr:rowOff>
    </xdr:to>
    <xdr:cxnSp macro="">
      <xdr:nvCxnSpPr>
        <xdr:cNvPr id="235" name="直線コネクタ 234"/>
        <xdr:cNvCxnSpPr/>
      </xdr:nvCxnSpPr>
      <xdr:spPr>
        <a:xfrm flipV="1">
          <a:off x="2908300" y="16220160"/>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109359</xdr:rowOff>
    </xdr:from>
    <xdr:to>
      <xdr:col>15</xdr:col>
      <xdr:colOff>50800</xdr:colOff>
      <xdr:row>95</xdr:row>
      <xdr:rowOff>25679</xdr:rowOff>
    </xdr:to>
    <xdr:cxnSp macro="">
      <xdr:nvCxnSpPr>
        <xdr:cNvPr id="238" name="直線コネクタ 237"/>
        <xdr:cNvCxnSpPr/>
      </xdr:nvCxnSpPr>
      <xdr:spPr>
        <a:xfrm flipV="1">
          <a:off x="2019300" y="16225659"/>
          <a:ext cx="889000" cy="8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25679</xdr:rowOff>
    </xdr:from>
    <xdr:to>
      <xdr:col>10</xdr:col>
      <xdr:colOff>114300</xdr:colOff>
      <xdr:row>95</xdr:row>
      <xdr:rowOff>86131</xdr:rowOff>
    </xdr:to>
    <xdr:cxnSp macro="">
      <xdr:nvCxnSpPr>
        <xdr:cNvPr id="241" name="直線コネクタ 240"/>
        <xdr:cNvCxnSpPr/>
      </xdr:nvCxnSpPr>
      <xdr:spPr>
        <a:xfrm flipV="1">
          <a:off x="1130300" y="16313429"/>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75057</xdr:rowOff>
    </xdr:from>
    <xdr:to>
      <xdr:col>24</xdr:col>
      <xdr:colOff>114300</xdr:colOff>
      <xdr:row>95</xdr:row>
      <xdr:rowOff>5207</xdr:rowOff>
    </xdr:to>
    <xdr:sp macro="" textlink="">
      <xdr:nvSpPr>
        <xdr:cNvPr id="251" name="楕円 250"/>
        <xdr:cNvSpPr/>
      </xdr:nvSpPr>
      <xdr:spPr>
        <a:xfrm>
          <a:off x="4584700" y="161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97934</xdr:rowOff>
    </xdr:from>
    <xdr:ext cx="534377" cy="259045"/>
    <xdr:sp macro="" textlink="">
      <xdr:nvSpPr>
        <xdr:cNvPr id="252" name="扶助費該当値テキスト"/>
        <xdr:cNvSpPr txBox="1"/>
      </xdr:nvSpPr>
      <xdr:spPr>
        <a:xfrm>
          <a:off x="4686300" y="160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53060</xdr:rowOff>
    </xdr:from>
    <xdr:to>
      <xdr:col>20</xdr:col>
      <xdr:colOff>38100</xdr:colOff>
      <xdr:row>94</xdr:row>
      <xdr:rowOff>154660</xdr:rowOff>
    </xdr:to>
    <xdr:sp macro="" textlink="">
      <xdr:nvSpPr>
        <xdr:cNvPr id="253" name="楕円 252"/>
        <xdr:cNvSpPr/>
      </xdr:nvSpPr>
      <xdr:spPr>
        <a:xfrm>
          <a:off x="3746500" y="161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171187</xdr:rowOff>
    </xdr:from>
    <xdr:ext cx="534377" cy="259045"/>
    <xdr:sp macro="" textlink="">
      <xdr:nvSpPr>
        <xdr:cNvPr id="254" name="テキスト ボックス 253"/>
        <xdr:cNvSpPr txBox="1"/>
      </xdr:nvSpPr>
      <xdr:spPr>
        <a:xfrm>
          <a:off x="3530111" y="159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58559</xdr:rowOff>
    </xdr:from>
    <xdr:to>
      <xdr:col>15</xdr:col>
      <xdr:colOff>101600</xdr:colOff>
      <xdr:row>94</xdr:row>
      <xdr:rowOff>160159</xdr:rowOff>
    </xdr:to>
    <xdr:sp macro="" textlink="">
      <xdr:nvSpPr>
        <xdr:cNvPr id="255" name="楕円 254"/>
        <xdr:cNvSpPr/>
      </xdr:nvSpPr>
      <xdr:spPr>
        <a:xfrm>
          <a:off x="2857500" y="161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5236</xdr:rowOff>
    </xdr:from>
    <xdr:ext cx="534377" cy="259045"/>
    <xdr:sp macro="" textlink="">
      <xdr:nvSpPr>
        <xdr:cNvPr id="256" name="テキスト ボックス 255"/>
        <xdr:cNvSpPr txBox="1"/>
      </xdr:nvSpPr>
      <xdr:spPr>
        <a:xfrm>
          <a:off x="2641111" y="159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146329</xdr:rowOff>
    </xdr:from>
    <xdr:to>
      <xdr:col>10</xdr:col>
      <xdr:colOff>165100</xdr:colOff>
      <xdr:row>95</xdr:row>
      <xdr:rowOff>76479</xdr:rowOff>
    </xdr:to>
    <xdr:sp macro="" textlink="">
      <xdr:nvSpPr>
        <xdr:cNvPr id="257" name="楕円 256"/>
        <xdr:cNvSpPr/>
      </xdr:nvSpPr>
      <xdr:spPr>
        <a:xfrm>
          <a:off x="1968500" y="16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93006</xdr:rowOff>
    </xdr:from>
    <xdr:ext cx="534377" cy="259045"/>
    <xdr:sp macro="" textlink="">
      <xdr:nvSpPr>
        <xdr:cNvPr id="258" name="テキスト ボックス 257"/>
        <xdr:cNvSpPr txBox="1"/>
      </xdr:nvSpPr>
      <xdr:spPr>
        <a:xfrm>
          <a:off x="1752111" y="1603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35331</xdr:rowOff>
    </xdr:from>
    <xdr:to>
      <xdr:col>6</xdr:col>
      <xdr:colOff>38100</xdr:colOff>
      <xdr:row>95</xdr:row>
      <xdr:rowOff>136931</xdr:rowOff>
    </xdr:to>
    <xdr:sp macro="" textlink="">
      <xdr:nvSpPr>
        <xdr:cNvPr id="259" name="楕円 258"/>
        <xdr:cNvSpPr/>
      </xdr:nvSpPr>
      <xdr:spPr>
        <a:xfrm>
          <a:off x="1079500" y="163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128058</xdr:rowOff>
    </xdr:from>
    <xdr:ext cx="534377" cy="259045"/>
    <xdr:sp macro="" textlink="">
      <xdr:nvSpPr>
        <xdr:cNvPr id="260" name="テキスト ボックス 259"/>
        <xdr:cNvSpPr txBox="1"/>
      </xdr:nvSpPr>
      <xdr:spPr>
        <a:xfrm>
          <a:off x="863111" y="164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26010</xdr:rowOff>
    </xdr:from>
    <xdr:to>
      <xdr:col>55</xdr:col>
      <xdr:colOff>0</xdr:colOff>
      <xdr:row>36</xdr:row>
      <xdr:rowOff>60996</xdr:rowOff>
    </xdr:to>
    <xdr:cxnSp macro="">
      <xdr:nvCxnSpPr>
        <xdr:cNvPr id="291" name="直線コネクタ 290"/>
        <xdr:cNvCxnSpPr/>
      </xdr:nvCxnSpPr>
      <xdr:spPr>
        <a:xfrm flipV="1">
          <a:off x="9639300" y="6198210"/>
          <a:ext cx="838200" cy="3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46932</xdr:rowOff>
    </xdr:from>
    <xdr:to>
      <xdr:col>50</xdr:col>
      <xdr:colOff>114300</xdr:colOff>
      <xdr:row>36</xdr:row>
      <xdr:rowOff>60996</xdr:rowOff>
    </xdr:to>
    <xdr:cxnSp macro="">
      <xdr:nvCxnSpPr>
        <xdr:cNvPr id="294" name="直線コネクタ 293"/>
        <xdr:cNvCxnSpPr/>
      </xdr:nvCxnSpPr>
      <xdr:spPr>
        <a:xfrm>
          <a:off x="8750300" y="6219132"/>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18607</xdr:rowOff>
    </xdr:from>
    <xdr:to>
      <xdr:col>45</xdr:col>
      <xdr:colOff>177800</xdr:colOff>
      <xdr:row>36</xdr:row>
      <xdr:rowOff>46932</xdr:rowOff>
    </xdr:to>
    <xdr:cxnSp macro="">
      <xdr:nvCxnSpPr>
        <xdr:cNvPr id="297" name="直線コネクタ 296"/>
        <xdr:cNvCxnSpPr/>
      </xdr:nvCxnSpPr>
      <xdr:spPr>
        <a:xfrm>
          <a:off x="7861300" y="6190807"/>
          <a:ext cx="889000" cy="2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18607</xdr:rowOff>
    </xdr:from>
    <xdr:to>
      <xdr:col>41</xdr:col>
      <xdr:colOff>50800</xdr:colOff>
      <xdr:row>36</xdr:row>
      <xdr:rowOff>135574</xdr:rowOff>
    </xdr:to>
    <xdr:cxnSp macro="">
      <xdr:nvCxnSpPr>
        <xdr:cNvPr id="300" name="直線コネクタ 299"/>
        <xdr:cNvCxnSpPr/>
      </xdr:nvCxnSpPr>
      <xdr:spPr>
        <a:xfrm flipV="1">
          <a:off x="6972300" y="6190807"/>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146660</xdr:rowOff>
    </xdr:from>
    <xdr:to>
      <xdr:col>55</xdr:col>
      <xdr:colOff>50800</xdr:colOff>
      <xdr:row>36</xdr:row>
      <xdr:rowOff>76810</xdr:rowOff>
    </xdr:to>
    <xdr:sp macro="" textlink="">
      <xdr:nvSpPr>
        <xdr:cNvPr id="310" name="楕円 309"/>
        <xdr:cNvSpPr/>
      </xdr:nvSpPr>
      <xdr:spPr>
        <a:xfrm>
          <a:off x="10426700" y="61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169537</xdr:rowOff>
    </xdr:from>
    <xdr:ext cx="534377" cy="259045"/>
    <xdr:sp macro="" textlink="">
      <xdr:nvSpPr>
        <xdr:cNvPr id="311" name="補助費等該当値テキスト"/>
        <xdr:cNvSpPr txBox="1"/>
      </xdr:nvSpPr>
      <xdr:spPr>
        <a:xfrm>
          <a:off x="10528300" y="59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10196</xdr:rowOff>
    </xdr:from>
    <xdr:to>
      <xdr:col>50</xdr:col>
      <xdr:colOff>165100</xdr:colOff>
      <xdr:row>36</xdr:row>
      <xdr:rowOff>111796</xdr:rowOff>
    </xdr:to>
    <xdr:sp macro="" textlink="">
      <xdr:nvSpPr>
        <xdr:cNvPr id="312" name="楕円 311"/>
        <xdr:cNvSpPr/>
      </xdr:nvSpPr>
      <xdr:spPr>
        <a:xfrm>
          <a:off x="95885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128323</xdr:rowOff>
    </xdr:from>
    <xdr:ext cx="534377" cy="259045"/>
    <xdr:sp macro="" textlink="">
      <xdr:nvSpPr>
        <xdr:cNvPr id="313" name="テキスト ボックス 312"/>
        <xdr:cNvSpPr txBox="1"/>
      </xdr:nvSpPr>
      <xdr:spPr>
        <a:xfrm>
          <a:off x="9372111" y="59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167582</xdr:rowOff>
    </xdr:from>
    <xdr:to>
      <xdr:col>46</xdr:col>
      <xdr:colOff>38100</xdr:colOff>
      <xdr:row>36</xdr:row>
      <xdr:rowOff>97732</xdr:rowOff>
    </xdr:to>
    <xdr:sp macro="" textlink="">
      <xdr:nvSpPr>
        <xdr:cNvPr id="314" name="楕円 313"/>
        <xdr:cNvSpPr/>
      </xdr:nvSpPr>
      <xdr:spPr>
        <a:xfrm>
          <a:off x="8699500" y="61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114259</xdr:rowOff>
    </xdr:from>
    <xdr:ext cx="534377" cy="259045"/>
    <xdr:sp macro="" textlink="">
      <xdr:nvSpPr>
        <xdr:cNvPr id="315" name="テキスト ボックス 314"/>
        <xdr:cNvSpPr txBox="1"/>
      </xdr:nvSpPr>
      <xdr:spPr>
        <a:xfrm>
          <a:off x="8483111" y="594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139257</xdr:rowOff>
    </xdr:from>
    <xdr:to>
      <xdr:col>41</xdr:col>
      <xdr:colOff>101600</xdr:colOff>
      <xdr:row>36</xdr:row>
      <xdr:rowOff>69407</xdr:rowOff>
    </xdr:to>
    <xdr:sp macro="" textlink="">
      <xdr:nvSpPr>
        <xdr:cNvPr id="316" name="楕円 315"/>
        <xdr:cNvSpPr/>
      </xdr:nvSpPr>
      <xdr:spPr>
        <a:xfrm>
          <a:off x="7810500" y="614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85934</xdr:rowOff>
    </xdr:from>
    <xdr:ext cx="534377" cy="259045"/>
    <xdr:sp macro="" textlink="">
      <xdr:nvSpPr>
        <xdr:cNvPr id="317" name="テキスト ボックス 316"/>
        <xdr:cNvSpPr txBox="1"/>
      </xdr:nvSpPr>
      <xdr:spPr>
        <a:xfrm>
          <a:off x="7594111" y="59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84774</xdr:rowOff>
    </xdr:from>
    <xdr:to>
      <xdr:col>36</xdr:col>
      <xdr:colOff>165100</xdr:colOff>
      <xdr:row>37</xdr:row>
      <xdr:rowOff>14924</xdr:rowOff>
    </xdr:to>
    <xdr:sp macro="" textlink="">
      <xdr:nvSpPr>
        <xdr:cNvPr id="318" name="楕円 317"/>
        <xdr:cNvSpPr/>
      </xdr:nvSpPr>
      <xdr:spPr>
        <a:xfrm>
          <a:off x="6921500" y="625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31451</xdr:rowOff>
    </xdr:from>
    <xdr:ext cx="534377" cy="259045"/>
    <xdr:sp macro="" textlink="">
      <xdr:nvSpPr>
        <xdr:cNvPr id="319" name="テキスト ボックス 318"/>
        <xdr:cNvSpPr txBox="1"/>
      </xdr:nvSpPr>
      <xdr:spPr>
        <a:xfrm>
          <a:off x="6705111" y="603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159341</xdr:rowOff>
    </xdr:from>
    <xdr:to>
      <xdr:col>55</xdr:col>
      <xdr:colOff>0</xdr:colOff>
      <xdr:row>57</xdr:row>
      <xdr:rowOff>163355</xdr:rowOff>
    </xdr:to>
    <xdr:cxnSp macro="">
      <xdr:nvCxnSpPr>
        <xdr:cNvPr id="346" name="直線コネクタ 345"/>
        <xdr:cNvCxnSpPr/>
      </xdr:nvCxnSpPr>
      <xdr:spPr>
        <a:xfrm flipV="1">
          <a:off x="9639300" y="9931991"/>
          <a:ext cx="8382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163355</xdr:rowOff>
    </xdr:from>
    <xdr:to>
      <xdr:col>50</xdr:col>
      <xdr:colOff>114300</xdr:colOff>
      <xdr:row>58</xdr:row>
      <xdr:rowOff>26522</xdr:rowOff>
    </xdr:to>
    <xdr:cxnSp macro="">
      <xdr:nvCxnSpPr>
        <xdr:cNvPr id="349" name="直線コネクタ 348"/>
        <xdr:cNvCxnSpPr/>
      </xdr:nvCxnSpPr>
      <xdr:spPr>
        <a:xfrm flipV="1">
          <a:off x="8750300" y="9936005"/>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140278</xdr:rowOff>
    </xdr:from>
    <xdr:to>
      <xdr:col>45</xdr:col>
      <xdr:colOff>177800</xdr:colOff>
      <xdr:row>58</xdr:row>
      <xdr:rowOff>26522</xdr:rowOff>
    </xdr:to>
    <xdr:cxnSp macro="">
      <xdr:nvCxnSpPr>
        <xdr:cNvPr id="352" name="直線コネクタ 351"/>
        <xdr:cNvCxnSpPr/>
      </xdr:nvCxnSpPr>
      <xdr:spPr>
        <a:xfrm>
          <a:off x="7861300" y="9912928"/>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140278</xdr:rowOff>
    </xdr:from>
    <xdr:to>
      <xdr:col>41</xdr:col>
      <xdr:colOff>50800</xdr:colOff>
      <xdr:row>58</xdr:row>
      <xdr:rowOff>6433</xdr:rowOff>
    </xdr:to>
    <xdr:cxnSp macro="">
      <xdr:nvCxnSpPr>
        <xdr:cNvPr id="355" name="直線コネクタ 354"/>
        <xdr:cNvCxnSpPr/>
      </xdr:nvCxnSpPr>
      <xdr:spPr>
        <a:xfrm flipV="1">
          <a:off x="6972300" y="9912928"/>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108541</xdr:rowOff>
    </xdr:from>
    <xdr:to>
      <xdr:col>55</xdr:col>
      <xdr:colOff>50800</xdr:colOff>
      <xdr:row>58</xdr:row>
      <xdr:rowOff>38691</xdr:rowOff>
    </xdr:to>
    <xdr:sp macro="" textlink="">
      <xdr:nvSpPr>
        <xdr:cNvPr id="365" name="楕円 364"/>
        <xdr:cNvSpPr/>
      </xdr:nvSpPr>
      <xdr:spPr>
        <a:xfrm>
          <a:off x="10426700" y="98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67918</xdr:rowOff>
    </xdr:from>
    <xdr:ext cx="534377" cy="259045"/>
    <xdr:sp macro="" textlink="">
      <xdr:nvSpPr>
        <xdr:cNvPr id="366" name="普通建設事業費該当値テキスト"/>
        <xdr:cNvSpPr txBox="1"/>
      </xdr:nvSpPr>
      <xdr:spPr>
        <a:xfrm>
          <a:off x="10528300" y="96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112555</xdr:rowOff>
    </xdr:from>
    <xdr:to>
      <xdr:col>50</xdr:col>
      <xdr:colOff>165100</xdr:colOff>
      <xdr:row>58</xdr:row>
      <xdr:rowOff>42705</xdr:rowOff>
    </xdr:to>
    <xdr:sp macro="" textlink="">
      <xdr:nvSpPr>
        <xdr:cNvPr id="367" name="楕円 366"/>
        <xdr:cNvSpPr/>
      </xdr:nvSpPr>
      <xdr:spPr>
        <a:xfrm>
          <a:off x="9588500" y="98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59232</xdr:rowOff>
    </xdr:from>
    <xdr:ext cx="534377" cy="259045"/>
    <xdr:sp macro="" textlink="">
      <xdr:nvSpPr>
        <xdr:cNvPr id="368" name="テキスト ボックス 367"/>
        <xdr:cNvSpPr txBox="1"/>
      </xdr:nvSpPr>
      <xdr:spPr>
        <a:xfrm>
          <a:off x="9372111" y="966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147172</xdr:rowOff>
    </xdr:from>
    <xdr:to>
      <xdr:col>46</xdr:col>
      <xdr:colOff>38100</xdr:colOff>
      <xdr:row>58</xdr:row>
      <xdr:rowOff>77322</xdr:rowOff>
    </xdr:to>
    <xdr:sp macro="" textlink="">
      <xdr:nvSpPr>
        <xdr:cNvPr id="369" name="楕円 368"/>
        <xdr:cNvSpPr/>
      </xdr:nvSpPr>
      <xdr:spPr>
        <a:xfrm>
          <a:off x="8699500" y="99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68449</xdr:rowOff>
    </xdr:from>
    <xdr:ext cx="534377" cy="259045"/>
    <xdr:sp macro="" textlink="">
      <xdr:nvSpPr>
        <xdr:cNvPr id="370" name="テキスト ボックス 369"/>
        <xdr:cNvSpPr txBox="1"/>
      </xdr:nvSpPr>
      <xdr:spPr>
        <a:xfrm>
          <a:off x="8483111" y="100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89478</xdr:rowOff>
    </xdr:from>
    <xdr:to>
      <xdr:col>41</xdr:col>
      <xdr:colOff>101600</xdr:colOff>
      <xdr:row>58</xdr:row>
      <xdr:rowOff>19628</xdr:rowOff>
    </xdr:to>
    <xdr:sp macro="" textlink="">
      <xdr:nvSpPr>
        <xdr:cNvPr id="371" name="楕円 370"/>
        <xdr:cNvSpPr/>
      </xdr:nvSpPr>
      <xdr:spPr>
        <a:xfrm>
          <a:off x="7810500" y="98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36155</xdr:rowOff>
    </xdr:from>
    <xdr:ext cx="534377" cy="259045"/>
    <xdr:sp macro="" textlink="">
      <xdr:nvSpPr>
        <xdr:cNvPr id="372" name="テキスト ボックス 371"/>
        <xdr:cNvSpPr txBox="1"/>
      </xdr:nvSpPr>
      <xdr:spPr>
        <a:xfrm>
          <a:off x="7594111" y="96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127083</xdr:rowOff>
    </xdr:from>
    <xdr:to>
      <xdr:col>36</xdr:col>
      <xdr:colOff>165100</xdr:colOff>
      <xdr:row>58</xdr:row>
      <xdr:rowOff>57233</xdr:rowOff>
    </xdr:to>
    <xdr:sp macro="" textlink="">
      <xdr:nvSpPr>
        <xdr:cNvPr id="373" name="楕円 372"/>
        <xdr:cNvSpPr/>
      </xdr:nvSpPr>
      <xdr:spPr>
        <a:xfrm>
          <a:off x="6921500" y="98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48360</xdr:rowOff>
    </xdr:from>
    <xdr:ext cx="534377" cy="259045"/>
    <xdr:sp macro="" textlink="">
      <xdr:nvSpPr>
        <xdr:cNvPr id="374" name="テキスト ボックス 373"/>
        <xdr:cNvSpPr txBox="1"/>
      </xdr:nvSpPr>
      <xdr:spPr>
        <a:xfrm>
          <a:off x="6705111" y="99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31637</xdr:rowOff>
    </xdr:from>
    <xdr:to>
      <xdr:col>55</xdr:col>
      <xdr:colOff>0</xdr:colOff>
      <xdr:row>79</xdr:row>
      <xdr:rowOff>63077</xdr:rowOff>
    </xdr:to>
    <xdr:cxnSp macro="">
      <xdr:nvCxnSpPr>
        <xdr:cNvPr id="405" name="直線コネクタ 404"/>
        <xdr:cNvCxnSpPr/>
      </xdr:nvCxnSpPr>
      <xdr:spPr>
        <a:xfrm flipV="1">
          <a:off x="9639300" y="13576187"/>
          <a:ext cx="838200" cy="3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63077</xdr:rowOff>
    </xdr:from>
    <xdr:to>
      <xdr:col>50</xdr:col>
      <xdr:colOff>114300</xdr:colOff>
      <xdr:row>79</xdr:row>
      <xdr:rowOff>64661</xdr:rowOff>
    </xdr:to>
    <xdr:cxnSp macro="">
      <xdr:nvCxnSpPr>
        <xdr:cNvPr id="408" name="直線コネクタ 407"/>
        <xdr:cNvCxnSpPr/>
      </xdr:nvCxnSpPr>
      <xdr:spPr>
        <a:xfrm flipV="1">
          <a:off x="8750300" y="13607627"/>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39949</xdr:rowOff>
    </xdr:from>
    <xdr:to>
      <xdr:col>45</xdr:col>
      <xdr:colOff>177800</xdr:colOff>
      <xdr:row>79</xdr:row>
      <xdr:rowOff>64661</xdr:rowOff>
    </xdr:to>
    <xdr:cxnSp macro="">
      <xdr:nvCxnSpPr>
        <xdr:cNvPr id="411" name="直線コネクタ 410"/>
        <xdr:cNvCxnSpPr/>
      </xdr:nvCxnSpPr>
      <xdr:spPr>
        <a:xfrm>
          <a:off x="7861300" y="13584499"/>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15545</xdr:rowOff>
    </xdr:from>
    <xdr:to>
      <xdr:col>41</xdr:col>
      <xdr:colOff>50800</xdr:colOff>
      <xdr:row>79</xdr:row>
      <xdr:rowOff>39949</xdr:rowOff>
    </xdr:to>
    <xdr:cxnSp macro="">
      <xdr:nvCxnSpPr>
        <xdr:cNvPr id="414" name="直線コネクタ 413"/>
        <xdr:cNvCxnSpPr/>
      </xdr:nvCxnSpPr>
      <xdr:spPr>
        <a:xfrm>
          <a:off x="6972300" y="13560095"/>
          <a:ext cx="889000" cy="2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152287</xdr:rowOff>
    </xdr:from>
    <xdr:to>
      <xdr:col>55</xdr:col>
      <xdr:colOff>50800</xdr:colOff>
      <xdr:row>79</xdr:row>
      <xdr:rowOff>82437</xdr:rowOff>
    </xdr:to>
    <xdr:sp macro="" textlink="">
      <xdr:nvSpPr>
        <xdr:cNvPr id="424" name="楕円 423"/>
        <xdr:cNvSpPr/>
      </xdr:nvSpPr>
      <xdr:spPr>
        <a:xfrm>
          <a:off x="10426700" y="135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111664</xdr:rowOff>
    </xdr:from>
    <xdr:ext cx="534377" cy="259045"/>
    <xdr:sp macro="" textlink="">
      <xdr:nvSpPr>
        <xdr:cNvPr id="425" name="普通建設事業費 （ うち新規整備　）該当値テキスト"/>
        <xdr:cNvSpPr txBox="1"/>
      </xdr:nvSpPr>
      <xdr:spPr>
        <a:xfrm>
          <a:off x="10528300" y="133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12277</xdr:rowOff>
    </xdr:from>
    <xdr:to>
      <xdr:col>50</xdr:col>
      <xdr:colOff>165100</xdr:colOff>
      <xdr:row>79</xdr:row>
      <xdr:rowOff>113877</xdr:rowOff>
    </xdr:to>
    <xdr:sp macro="" textlink="">
      <xdr:nvSpPr>
        <xdr:cNvPr id="426" name="楕円 425"/>
        <xdr:cNvSpPr/>
      </xdr:nvSpPr>
      <xdr:spPr>
        <a:xfrm>
          <a:off x="9588500" y="135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105004</xdr:rowOff>
    </xdr:from>
    <xdr:ext cx="534377" cy="259045"/>
    <xdr:sp macro="" textlink="">
      <xdr:nvSpPr>
        <xdr:cNvPr id="427" name="テキスト ボックス 426"/>
        <xdr:cNvSpPr txBox="1"/>
      </xdr:nvSpPr>
      <xdr:spPr>
        <a:xfrm>
          <a:off x="9372111" y="136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13861</xdr:rowOff>
    </xdr:from>
    <xdr:to>
      <xdr:col>46</xdr:col>
      <xdr:colOff>38100</xdr:colOff>
      <xdr:row>79</xdr:row>
      <xdr:rowOff>115461</xdr:rowOff>
    </xdr:to>
    <xdr:sp macro="" textlink="">
      <xdr:nvSpPr>
        <xdr:cNvPr id="428" name="楕円 427"/>
        <xdr:cNvSpPr/>
      </xdr:nvSpPr>
      <xdr:spPr>
        <a:xfrm>
          <a:off x="8699500" y="135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106588</xdr:rowOff>
    </xdr:from>
    <xdr:ext cx="534377" cy="259045"/>
    <xdr:sp macro="" textlink="">
      <xdr:nvSpPr>
        <xdr:cNvPr id="429" name="テキスト ボックス 428"/>
        <xdr:cNvSpPr txBox="1"/>
      </xdr:nvSpPr>
      <xdr:spPr>
        <a:xfrm>
          <a:off x="8483111" y="136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160599</xdr:rowOff>
    </xdr:from>
    <xdr:to>
      <xdr:col>41</xdr:col>
      <xdr:colOff>101600</xdr:colOff>
      <xdr:row>79</xdr:row>
      <xdr:rowOff>90749</xdr:rowOff>
    </xdr:to>
    <xdr:sp macro="" textlink="">
      <xdr:nvSpPr>
        <xdr:cNvPr id="430" name="楕円 429"/>
        <xdr:cNvSpPr/>
      </xdr:nvSpPr>
      <xdr:spPr>
        <a:xfrm>
          <a:off x="7810500" y="135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81876</xdr:rowOff>
    </xdr:from>
    <xdr:ext cx="534377" cy="259045"/>
    <xdr:sp macro="" textlink="">
      <xdr:nvSpPr>
        <xdr:cNvPr id="431" name="テキスト ボックス 430"/>
        <xdr:cNvSpPr txBox="1"/>
      </xdr:nvSpPr>
      <xdr:spPr>
        <a:xfrm>
          <a:off x="7594111" y="136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136195</xdr:rowOff>
    </xdr:from>
    <xdr:to>
      <xdr:col>36</xdr:col>
      <xdr:colOff>165100</xdr:colOff>
      <xdr:row>79</xdr:row>
      <xdr:rowOff>66345</xdr:rowOff>
    </xdr:to>
    <xdr:sp macro="" textlink="">
      <xdr:nvSpPr>
        <xdr:cNvPr id="432" name="楕円 431"/>
        <xdr:cNvSpPr/>
      </xdr:nvSpPr>
      <xdr:spPr>
        <a:xfrm>
          <a:off x="6921500" y="135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57472</xdr:rowOff>
    </xdr:from>
    <xdr:ext cx="534377" cy="259045"/>
    <xdr:sp macro="" textlink="">
      <xdr:nvSpPr>
        <xdr:cNvPr id="433" name="テキスト ボックス 432"/>
        <xdr:cNvSpPr txBox="1"/>
      </xdr:nvSpPr>
      <xdr:spPr>
        <a:xfrm>
          <a:off x="6705111" y="1360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50318</xdr:rowOff>
    </xdr:from>
    <xdr:to>
      <xdr:col>55</xdr:col>
      <xdr:colOff>0</xdr:colOff>
      <xdr:row>96</xdr:row>
      <xdr:rowOff>3177</xdr:rowOff>
    </xdr:to>
    <xdr:cxnSp macro="">
      <xdr:nvCxnSpPr>
        <xdr:cNvPr id="464" name="直線コネクタ 463"/>
        <xdr:cNvCxnSpPr/>
      </xdr:nvCxnSpPr>
      <xdr:spPr>
        <a:xfrm>
          <a:off x="9639300" y="16338068"/>
          <a:ext cx="838200" cy="1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50318</xdr:rowOff>
    </xdr:from>
    <xdr:to>
      <xdr:col>50</xdr:col>
      <xdr:colOff>114300</xdr:colOff>
      <xdr:row>96</xdr:row>
      <xdr:rowOff>131552</xdr:rowOff>
    </xdr:to>
    <xdr:cxnSp macro="">
      <xdr:nvCxnSpPr>
        <xdr:cNvPr id="467" name="直線コネクタ 466"/>
        <xdr:cNvCxnSpPr/>
      </xdr:nvCxnSpPr>
      <xdr:spPr>
        <a:xfrm flipV="1">
          <a:off x="8750300" y="16338068"/>
          <a:ext cx="889000" cy="25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88934</xdr:rowOff>
    </xdr:from>
    <xdr:to>
      <xdr:col>45</xdr:col>
      <xdr:colOff>177800</xdr:colOff>
      <xdr:row>96</xdr:row>
      <xdr:rowOff>131552</xdr:rowOff>
    </xdr:to>
    <xdr:cxnSp macro="">
      <xdr:nvCxnSpPr>
        <xdr:cNvPr id="470" name="直線コネクタ 469"/>
        <xdr:cNvCxnSpPr/>
      </xdr:nvCxnSpPr>
      <xdr:spPr>
        <a:xfrm>
          <a:off x="7861300" y="16548134"/>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88934</xdr:rowOff>
    </xdr:from>
    <xdr:to>
      <xdr:col>41</xdr:col>
      <xdr:colOff>50800</xdr:colOff>
      <xdr:row>97</xdr:row>
      <xdr:rowOff>46399</xdr:rowOff>
    </xdr:to>
    <xdr:cxnSp macro="">
      <xdr:nvCxnSpPr>
        <xdr:cNvPr id="473" name="直線コネクタ 472"/>
        <xdr:cNvCxnSpPr/>
      </xdr:nvCxnSpPr>
      <xdr:spPr>
        <a:xfrm flipV="1">
          <a:off x="6972300" y="16548134"/>
          <a:ext cx="889000" cy="12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123827</xdr:rowOff>
    </xdr:from>
    <xdr:to>
      <xdr:col>55</xdr:col>
      <xdr:colOff>50800</xdr:colOff>
      <xdr:row>96</xdr:row>
      <xdr:rowOff>53977</xdr:rowOff>
    </xdr:to>
    <xdr:sp macro="" textlink="">
      <xdr:nvSpPr>
        <xdr:cNvPr id="483" name="楕円 482"/>
        <xdr:cNvSpPr/>
      </xdr:nvSpPr>
      <xdr:spPr>
        <a:xfrm>
          <a:off x="10426700" y="164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146704</xdr:rowOff>
    </xdr:from>
    <xdr:ext cx="534377" cy="259045"/>
    <xdr:sp macro="" textlink="">
      <xdr:nvSpPr>
        <xdr:cNvPr id="484" name="普通建設事業費 （ うち更新整備　）該当値テキスト"/>
        <xdr:cNvSpPr txBox="1"/>
      </xdr:nvSpPr>
      <xdr:spPr>
        <a:xfrm>
          <a:off x="10528300" y="1626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170968</xdr:rowOff>
    </xdr:from>
    <xdr:to>
      <xdr:col>50</xdr:col>
      <xdr:colOff>165100</xdr:colOff>
      <xdr:row>95</xdr:row>
      <xdr:rowOff>101118</xdr:rowOff>
    </xdr:to>
    <xdr:sp macro="" textlink="">
      <xdr:nvSpPr>
        <xdr:cNvPr id="485" name="楕円 484"/>
        <xdr:cNvSpPr/>
      </xdr:nvSpPr>
      <xdr:spPr>
        <a:xfrm>
          <a:off x="9588500" y="162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117645</xdr:rowOff>
    </xdr:from>
    <xdr:ext cx="534377" cy="259045"/>
    <xdr:sp macro="" textlink="">
      <xdr:nvSpPr>
        <xdr:cNvPr id="486" name="テキスト ボックス 485"/>
        <xdr:cNvSpPr txBox="1"/>
      </xdr:nvSpPr>
      <xdr:spPr>
        <a:xfrm>
          <a:off x="9372111" y="1606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80752</xdr:rowOff>
    </xdr:from>
    <xdr:to>
      <xdr:col>46</xdr:col>
      <xdr:colOff>38100</xdr:colOff>
      <xdr:row>97</xdr:row>
      <xdr:rowOff>10902</xdr:rowOff>
    </xdr:to>
    <xdr:sp macro="" textlink="">
      <xdr:nvSpPr>
        <xdr:cNvPr id="487" name="楕円 486"/>
        <xdr:cNvSpPr/>
      </xdr:nvSpPr>
      <xdr:spPr>
        <a:xfrm>
          <a:off x="8699500" y="165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27429</xdr:rowOff>
    </xdr:from>
    <xdr:ext cx="534377" cy="259045"/>
    <xdr:sp macro="" textlink="">
      <xdr:nvSpPr>
        <xdr:cNvPr id="488" name="テキスト ボックス 487"/>
        <xdr:cNvSpPr txBox="1"/>
      </xdr:nvSpPr>
      <xdr:spPr>
        <a:xfrm>
          <a:off x="8483111" y="1631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38134</xdr:rowOff>
    </xdr:from>
    <xdr:to>
      <xdr:col>41</xdr:col>
      <xdr:colOff>101600</xdr:colOff>
      <xdr:row>96</xdr:row>
      <xdr:rowOff>139734</xdr:rowOff>
    </xdr:to>
    <xdr:sp macro="" textlink="">
      <xdr:nvSpPr>
        <xdr:cNvPr id="489" name="楕円 488"/>
        <xdr:cNvSpPr/>
      </xdr:nvSpPr>
      <xdr:spPr>
        <a:xfrm>
          <a:off x="7810500" y="164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156261</xdr:rowOff>
    </xdr:from>
    <xdr:ext cx="534377" cy="259045"/>
    <xdr:sp macro="" textlink="">
      <xdr:nvSpPr>
        <xdr:cNvPr id="490" name="テキスト ボックス 489"/>
        <xdr:cNvSpPr txBox="1"/>
      </xdr:nvSpPr>
      <xdr:spPr>
        <a:xfrm>
          <a:off x="7594111" y="162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167049</xdr:rowOff>
    </xdr:from>
    <xdr:to>
      <xdr:col>36</xdr:col>
      <xdr:colOff>165100</xdr:colOff>
      <xdr:row>97</xdr:row>
      <xdr:rowOff>97199</xdr:rowOff>
    </xdr:to>
    <xdr:sp macro="" textlink="">
      <xdr:nvSpPr>
        <xdr:cNvPr id="491" name="楕円 490"/>
        <xdr:cNvSpPr/>
      </xdr:nvSpPr>
      <xdr:spPr>
        <a:xfrm>
          <a:off x="6921500" y="166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88326</xdr:rowOff>
    </xdr:from>
    <xdr:ext cx="534377" cy="259045"/>
    <xdr:sp macro="" textlink="">
      <xdr:nvSpPr>
        <xdr:cNvPr id="492" name="テキスト ボックス 491"/>
        <xdr:cNvSpPr txBox="1"/>
      </xdr:nvSpPr>
      <xdr:spPr>
        <a:xfrm>
          <a:off x="6705111" y="1671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137922</xdr:rowOff>
    </xdr:from>
    <xdr:to>
      <xdr:col>85</xdr:col>
      <xdr:colOff>127000</xdr:colOff>
      <xdr:row>38</xdr:row>
      <xdr:rowOff>164732</xdr:rowOff>
    </xdr:to>
    <xdr:cxnSp macro="">
      <xdr:nvCxnSpPr>
        <xdr:cNvPr id="521" name="直線コネクタ 520"/>
        <xdr:cNvCxnSpPr/>
      </xdr:nvCxnSpPr>
      <xdr:spPr>
        <a:xfrm flipV="1">
          <a:off x="15481300" y="6653022"/>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164732</xdr:rowOff>
    </xdr:from>
    <xdr:to>
      <xdr:col>81</xdr:col>
      <xdr:colOff>50800</xdr:colOff>
      <xdr:row>39</xdr:row>
      <xdr:rowOff>37491</xdr:rowOff>
    </xdr:to>
    <xdr:cxnSp macro="">
      <xdr:nvCxnSpPr>
        <xdr:cNvPr id="524" name="直線コネクタ 523"/>
        <xdr:cNvCxnSpPr/>
      </xdr:nvCxnSpPr>
      <xdr:spPr>
        <a:xfrm flipV="1">
          <a:off x="14592300" y="6679832"/>
          <a:ext cx="889000" cy="4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116395</xdr:rowOff>
    </xdr:from>
    <xdr:to>
      <xdr:col>76</xdr:col>
      <xdr:colOff>114300</xdr:colOff>
      <xdr:row>39</xdr:row>
      <xdr:rowOff>37491</xdr:rowOff>
    </xdr:to>
    <xdr:cxnSp macro="">
      <xdr:nvCxnSpPr>
        <xdr:cNvPr id="527" name="直線コネクタ 526"/>
        <xdr:cNvCxnSpPr/>
      </xdr:nvCxnSpPr>
      <xdr:spPr>
        <a:xfrm>
          <a:off x="13703300" y="6631495"/>
          <a:ext cx="889000" cy="9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41110</xdr:rowOff>
    </xdr:from>
    <xdr:to>
      <xdr:col>71</xdr:col>
      <xdr:colOff>177800</xdr:colOff>
      <xdr:row>38</xdr:row>
      <xdr:rowOff>116395</xdr:rowOff>
    </xdr:to>
    <xdr:cxnSp macro="">
      <xdr:nvCxnSpPr>
        <xdr:cNvPr id="530" name="直線コネクタ 529"/>
        <xdr:cNvCxnSpPr/>
      </xdr:nvCxnSpPr>
      <xdr:spPr>
        <a:xfrm>
          <a:off x="12814300" y="6384760"/>
          <a:ext cx="889000" cy="2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2" name="テキスト ボックス 531"/>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4" name="テキスト ボックス 533"/>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87122</xdr:rowOff>
    </xdr:from>
    <xdr:to>
      <xdr:col>85</xdr:col>
      <xdr:colOff>177800</xdr:colOff>
      <xdr:row>39</xdr:row>
      <xdr:rowOff>17272</xdr:rowOff>
    </xdr:to>
    <xdr:sp macro="" textlink="">
      <xdr:nvSpPr>
        <xdr:cNvPr id="540" name="楕円 539"/>
        <xdr:cNvSpPr/>
      </xdr:nvSpPr>
      <xdr:spPr>
        <a:xfrm>
          <a:off x="16268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46499</xdr:rowOff>
    </xdr:from>
    <xdr:ext cx="469744" cy="259045"/>
    <xdr:sp macro="" textlink="">
      <xdr:nvSpPr>
        <xdr:cNvPr id="541" name="災害復旧事業費該当値テキスト"/>
        <xdr:cNvSpPr txBox="1"/>
      </xdr:nvSpPr>
      <xdr:spPr>
        <a:xfrm>
          <a:off x="16370300" y="63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113932</xdr:rowOff>
    </xdr:from>
    <xdr:to>
      <xdr:col>81</xdr:col>
      <xdr:colOff>101600</xdr:colOff>
      <xdr:row>39</xdr:row>
      <xdr:rowOff>44082</xdr:rowOff>
    </xdr:to>
    <xdr:sp macro="" textlink="">
      <xdr:nvSpPr>
        <xdr:cNvPr id="542" name="楕円 541"/>
        <xdr:cNvSpPr/>
      </xdr:nvSpPr>
      <xdr:spPr>
        <a:xfrm>
          <a:off x="15430500" y="66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60609</xdr:rowOff>
    </xdr:from>
    <xdr:ext cx="469744" cy="259045"/>
    <xdr:sp macro="" textlink="">
      <xdr:nvSpPr>
        <xdr:cNvPr id="543" name="テキスト ボックス 542"/>
        <xdr:cNvSpPr txBox="1"/>
      </xdr:nvSpPr>
      <xdr:spPr>
        <a:xfrm>
          <a:off x="15246428" y="640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158141</xdr:rowOff>
    </xdr:from>
    <xdr:to>
      <xdr:col>76</xdr:col>
      <xdr:colOff>165100</xdr:colOff>
      <xdr:row>39</xdr:row>
      <xdr:rowOff>88291</xdr:rowOff>
    </xdr:to>
    <xdr:sp macro="" textlink="">
      <xdr:nvSpPr>
        <xdr:cNvPr id="544" name="楕円 543"/>
        <xdr:cNvSpPr/>
      </xdr:nvSpPr>
      <xdr:spPr>
        <a:xfrm>
          <a:off x="14541500" y="66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79418</xdr:rowOff>
    </xdr:from>
    <xdr:ext cx="378565" cy="259045"/>
    <xdr:sp macro="" textlink="">
      <xdr:nvSpPr>
        <xdr:cNvPr id="545" name="テキスト ボックス 544"/>
        <xdr:cNvSpPr txBox="1"/>
      </xdr:nvSpPr>
      <xdr:spPr>
        <a:xfrm>
          <a:off x="14403017" y="67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65595</xdr:rowOff>
    </xdr:from>
    <xdr:to>
      <xdr:col>72</xdr:col>
      <xdr:colOff>38100</xdr:colOff>
      <xdr:row>38</xdr:row>
      <xdr:rowOff>167195</xdr:rowOff>
    </xdr:to>
    <xdr:sp macro="" textlink="">
      <xdr:nvSpPr>
        <xdr:cNvPr id="546" name="楕円 545"/>
        <xdr:cNvSpPr/>
      </xdr:nvSpPr>
      <xdr:spPr>
        <a:xfrm>
          <a:off x="13652500" y="65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12273</xdr:rowOff>
    </xdr:from>
    <xdr:ext cx="469744" cy="259045"/>
    <xdr:sp macro="" textlink="">
      <xdr:nvSpPr>
        <xdr:cNvPr id="547" name="テキスト ボックス 546"/>
        <xdr:cNvSpPr txBox="1"/>
      </xdr:nvSpPr>
      <xdr:spPr>
        <a:xfrm>
          <a:off x="13468428"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161760</xdr:rowOff>
    </xdr:from>
    <xdr:to>
      <xdr:col>67</xdr:col>
      <xdr:colOff>101600</xdr:colOff>
      <xdr:row>37</xdr:row>
      <xdr:rowOff>91910</xdr:rowOff>
    </xdr:to>
    <xdr:sp macro="" textlink="">
      <xdr:nvSpPr>
        <xdr:cNvPr id="548" name="楕円 547"/>
        <xdr:cNvSpPr/>
      </xdr:nvSpPr>
      <xdr:spPr>
        <a:xfrm>
          <a:off x="12763500" y="63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108437</xdr:rowOff>
    </xdr:from>
    <xdr:ext cx="534377" cy="259045"/>
    <xdr:sp macro="" textlink="">
      <xdr:nvSpPr>
        <xdr:cNvPr id="549" name="テキスト ボックス 548"/>
        <xdr:cNvSpPr txBox="1"/>
      </xdr:nvSpPr>
      <xdr:spPr>
        <a:xfrm>
          <a:off x="12547111" y="610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51558</xdr:rowOff>
    </xdr:from>
    <xdr:to>
      <xdr:col>85</xdr:col>
      <xdr:colOff>127000</xdr:colOff>
      <xdr:row>75</xdr:row>
      <xdr:rowOff>78191</xdr:rowOff>
    </xdr:to>
    <xdr:cxnSp macro="">
      <xdr:nvCxnSpPr>
        <xdr:cNvPr id="629" name="直線コネクタ 628"/>
        <xdr:cNvCxnSpPr/>
      </xdr:nvCxnSpPr>
      <xdr:spPr>
        <a:xfrm flipV="1">
          <a:off x="15481300" y="12910308"/>
          <a:ext cx="8382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12941</xdr:rowOff>
    </xdr:from>
    <xdr:to>
      <xdr:col>81</xdr:col>
      <xdr:colOff>50800</xdr:colOff>
      <xdr:row>75</xdr:row>
      <xdr:rowOff>78191</xdr:rowOff>
    </xdr:to>
    <xdr:cxnSp macro="">
      <xdr:nvCxnSpPr>
        <xdr:cNvPr id="632" name="直線コネクタ 631"/>
        <xdr:cNvCxnSpPr/>
      </xdr:nvCxnSpPr>
      <xdr:spPr>
        <a:xfrm>
          <a:off x="14592300" y="12871691"/>
          <a:ext cx="889000" cy="6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161009</xdr:rowOff>
    </xdr:from>
    <xdr:to>
      <xdr:col>76</xdr:col>
      <xdr:colOff>114300</xdr:colOff>
      <xdr:row>75</xdr:row>
      <xdr:rowOff>12941</xdr:rowOff>
    </xdr:to>
    <xdr:cxnSp macro="">
      <xdr:nvCxnSpPr>
        <xdr:cNvPr id="635" name="直線コネクタ 634"/>
        <xdr:cNvCxnSpPr/>
      </xdr:nvCxnSpPr>
      <xdr:spPr>
        <a:xfrm>
          <a:off x="13703300" y="12848309"/>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116758</xdr:rowOff>
    </xdr:from>
    <xdr:to>
      <xdr:col>71</xdr:col>
      <xdr:colOff>177800</xdr:colOff>
      <xdr:row>74</xdr:row>
      <xdr:rowOff>161009</xdr:rowOff>
    </xdr:to>
    <xdr:cxnSp macro="">
      <xdr:nvCxnSpPr>
        <xdr:cNvPr id="638" name="直線コネクタ 637"/>
        <xdr:cNvCxnSpPr/>
      </xdr:nvCxnSpPr>
      <xdr:spPr>
        <a:xfrm>
          <a:off x="12814300" y="12804058"/>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758</xdr:rowOff>
    </xdr:from>
    <xdr:to>
      <xdr:col>85</xdr:col>
      <xdr:colOff>177800</xdr:colOff>
      <xdr:row>75</xdr:row>
      <xdr:rowOff>102358</xdr:rowOff>
    </xdr:to>
    <xdr:sp macro="" textlink="">
      <xdr:nvSpPr>
        <xdr:cNvPr id="648" name="楕円 647"/>
        <xdr:cNvSpPr/>
      </xdr:nvSpPr>
      <xdr:spPr>
        <a:xfrm>
          <a:off x="16268700" y="128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23635</xdr:rowOff>
    </xdr:from>
    <xdr:ext cx="534377" cy="259045"/>
    <xdr:sp macro="" textlink="">
      <xdr:nvSpPr>
        <xdr:cNvPr id="649" name="公債費該当値テキスト"/>
        <xdr:cNvSpPr txBox="1"/>
      </xdr:nvSpPr>
      <xdr:spPr>
        <a:xfrm>
          <a:off x="16370300" y="1271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27391</xdr:rowOff>
    </xdr:from>
    <xdr:to>
      <xdr:col>81</xdr:col>
      <xdr:colOff>101600</xdr:colOff>
      <xdr:row>75</xdr:row>
      <xdr:rowOff>128991</xdr:rowOff>
    </xdr:to>
    <xdr:sp macro="" textlink="">
      <xdr:nvSpPr>
        <xdr:cNvPr id="650" name="楕円 649"/>
        <xdr:cNvSpPr/>
      </xdr:nvSpPr>
      <xdr:spPr>
        <a:xfrm>
          <a:off x="15430500" y="128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145518</xdr:rowOff>
    </xdr:from>
    <xdr:ext cx="534377" cy="259045"/>
    <xdr:sp macro="" textlink="">
      <xdr:nvSpPr>
        <xdr:cNvPr id="651" name="テキスト ボックス 650"/>
        <xdr:cNvSpPr txBox="1"/>
      </xdr:nvSpPr>
      <xdr:spPr>
        <a:xfrm>
          <a:off x="15214111" y="126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133591</xdr:rowOff>
    </xdr:from>
    <xdr:to>
      <xdr:col>76</xdr:col>
      <xdr:colOff>165100</xdr:colOff>
      <xdr:row>75</xdr:row>
      <xdr:rowOff>63741</xdr:rowOff>
    </xdr:to>
    <xdr:sp macro="" textlink="">
      <xdr:nvSpPr>
        <xdr:cNvPr id="652" name="楕円 651"/>
        <xdr:cNvSpPr/>
      </xdr:nvSpPr>
      <xdr:spPr>
        <a:xfrm>
          <a:off x="14541500" y="128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80268</xdr:rowOff>
    </xdr:from>
    <xdr:ext cx="534377" cy="259045"/>
    <xdr:sp macro="" textlink="">
      <xdr:nvSpPr>
        <xdr:cNvPr id="653" name="テキスト ボックス 652"/>
        <xdr:cNvSpPr txBox="1"/>
      </xdr:nvSpPr>
      <xdr:spPr>
        <a:xfrm>
          <a:off x="14325111" y="125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110209</xdr:rowOff>
    </xdr:from>
    <xdr:to>
      <xdr:col>72</xdr:col>
      <xdr:colOff>38100</xdr:colOff>
      <xdr:row>75</xdr:row>
      <xdr:rowOff>40359</xdr:rowOff>
    </xdr:to>
    <xdr:sp macro="" textlink="">
      <xdr:nvSpPr>
        <xdr:cNvPr id="654" name="楕円 653"/>
        <xdr:cNvSpPr/>
      </xdr:nvSpPr>
      <xdr:spPr>
        <a:xfrm>
          <a:off x="13652500" y="127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56886</xdr:rowOff>
    </xdr:from>
    <xdr:ext cx="534377" cy="259045"/>
    <xdr:sp macro="" textlink="">
      <xdr:nvSpPr>
        <xdr:cNvPr id="655" name="テキスト ボックス 654"/>
        <xdr:cNvSpPr txBox="1"/>
      </xdr:nvSpPr>
      <xdr:spPr>
        <a:xfrm>
          <a:off x="13436111" y="125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65958</xdr:rowOff>
    </xdr:from>
    <xdr:to>
      <xdr:col>67</xdr:col>
      <xdr:colOff>101600</xdr:colOff>
      <xdr:row>74</xdr:row>
      <xdr:rowOff>167558</xdr:rowOff>
    </xdr:to>
    <xdr:sp macro="" textlink="">
      <xdr:nvSpPr>
        <xdr:cNvPr id="656" name="楕円 655"/>
        <xdr:cNvSpPr/>
      </xdr:nvSpPr>
      <xdr:spPr>
        <a:xfrm>
          <a:off x="12763500" y="127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12635</xdr:rowOff>
    </xdr:from>
    <xdr:ext cx="534377" cy="259045"/>
    <xdr:sp macro="" textlink="">
      <xdr:nvSpPr>
        <xdr:cNvPr id="657" name="テキスト ボックス 656"/>
        <xdr:cNvSpPr txBox="1"/>
      </xdr:nvSpPr>
      <xdr:spPr>
        <a:xfrm>
          <a:off x="12547111" y="125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141822</xdr:rowOff>
    </xdr:from>
    <xdr:to>
      <xdr:col>85</xdr:col>
      <xdr:colOff>127000</xdr:colOff>
      <xdr:row>98</xdr:row>
      <xdr:rowOff>23735</xdr:rowOff>
    </xdr:to>
    <xdr:cxnSp macro="">
      <xdr:nvCxnSpPr>
        <xdr:cNvPr id="688" name="直線コネクタ 687"/>
        <xdr:cNvCxnSpPr/>
      </xdr:nvCxnSpPr>
      <xdr:spPr>
        <a:xfrm flipV="1">
          <a:off x="15481300" y="16772472"/>
          <a:ext cx="8382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23735</xdr:rowOff>
    </xdr:from>
    <xdr:to>
      <xdr:col>81</xdr:col>
      <xdr:colOff>50800</xdr:colOff>
      <xdr:row>98</xdr:row>
      <xdr:rowOff>27414</xdr:rowOff>
    </xdr:to>
    <xdr:cxnSp macro="">
      <xdr:nvCxnSpPr>
        <xdr:cNvPr id="691" name="直線コネクタ 690"/>
        <xdr:cNvCxnSpPr/>
      </xdr:nvCxnSpPr>
      <xdr:spPr>
        <a:xfrm flipV="1">
          <a:off x="14592300" y="16825835"/>
          <a:ext cx="8890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167980</xdr:rowOff>
    </xdr:from>
    <xdr:to>
      <xdr:col>76</xdr:col>
      <xdr:colOff>114300</xdr:colOff>
      <xdr:row>98</xdr:row>
      <xdr:rowOff>27414</xdr:rowOff>
    </xdr:to>
    <xdr:cxnSp macro="">
      <xdr:nvCxnSpPr>
        <xdr:cNvPr id="694" name="直線コネクタ 693"/>
        <xdr:cNvCxnSpPr/>
      </xdr:nvCxnSpPr>
      <xdr:spPr>
        <a:xfrm>
          <a:off x="13703300" y="16798630"/>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167980</xdr:rowOff>
    </xdr:from>
    <xdr:to>
      <xdr:col>71</xdr:col>
      <xdr:colOff>177800</xdr:colOff>
      <xdr:row>98</xdr:row>
      <xdr:rowOff>37734</xdr:rowOff>
    </xdr:to>
    <xdr:cxnSp macro="">
      <xdr:nvCxnSpPr>
        <xdr:cNvPr id="697" name="直線コネクタ 696"/>
        <xdr:cNvCxnSpPr/>
      </xdr:nvCxnSpPr>
      <xdr:spPr>
        <a:xfrm flipV="1">
          <a:off x="12814300" y="16798630"/>
          <a:ext cx="889000" cy="4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124161</xdr:rowOff>
    </xdr:from>
    <xdr:ext cx="534377" cy="259045"/>
    <xdr:sp macro="" textlink="">
      <xdr:nvSpPr>
        <xdr:cNvPr id="701" name="テキスト ボックス 700"/>
        <xdr:cNvSpPr txBox="1"/>
      </xdr:nvSpPr>
      <xdr:spPr>
        <a:xfrm>
          <a:off x="12547111" y="16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91022</xdr:rowOff>
    </xdr:from>
    <xdr:to>
      <xdr:col>85</xdr:col>
      <xdr:colOff>177800</xdr:colOff>
      <xdr:row>98</xdr:row>
      <xdr:rowOff>21172</xdr:rowOff>
    </xdr:to>
    <xdr:sp macro="" textlink="">
      <xdr:nvSpPr>
        <xdr:cNvPr id="707" name="楕円 706"/>
        <xdr:cNvSpPr/>
      </xdr:nvSpPr>
      <xdr:spPr>
        <a:xfrm>
          <a:off x="16268700" y="167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113899</xdr:rowOff>
    </xdr:from>
    <xdr:ext cx="534377" cy="259045"/>
    <xdr:sp macro="" textlink="">
      <xdr:nvSpPr>
        <xdr:cNvPr id="708" name="積立金該当値テキスト"/>
        <xdr:cNvSpPr txBox="1"/>
      </xdr:nvSpPr>
      <xdr:spPr>
        <a:xfrm>
          <a:off x="16370300" y="165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144385</xdr:rowOff>
    </xdr:from>
    <xdr:to>
      <xdr:col>81</xdr:col>
      <xdr:colOff>101600</xdr:colOff>
      <xdr:row>98</xdr:row>
      <xdr:rowOff>74535</xdr:rowOff>
    </xdr:to>
    <xdr:sp macro="" textlink="">
      <xdr:nvSpPr>
        <xdr:cNvPr id="709" name="楕円 708"/>
        <xdr:cNvSpPr/>
      </xdr:nvSpPr>
      <xdr:spPr>
        <a:xfrm>
          <a:off x="15430500" y="1677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91062</xdr:rowOff>
    </xdr:from>
    <xdr:ext cx="534377" cy="259045"/>
    <xdr:sp macro="" textlink="">
      <xdr:nvSpPr>
        <xdr:cNvPr id="710" name="テキスト ボックス 709"/>
        <xdr:cNvSpPr txBox="1"/>
      </xdr:nvSpPr>
      <xdr:spPr>
        <a:xfrm>
          <a:off x="15214111" y="1655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148064</xdr:rowOff>
    </xdr:from>
    <xdr:to>
      <xdr:col>76</xdr:col>
      <xdr:colOff>165100</xdr:colOff>
      <xdr:row>98</xdr:row>
      <xdr:rowOff>78214</xdr:rowOff>
    </xdr:to>
    <xdr:sp macro="" textlink="">
      <xdr:nvSpPr>
        <xdr:cNvPr id="711" name="楕円 710"/>
        <xdr:cNvSpPr/>
      </xdr:nvSpPr>
      <xdr:spPr>
        <a:xfrm>
          <a:off x="14541500" y="167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94741</xdr:rowOff>
    </xdr:from>
    <xdr:ext cx="534377" cy="259045"/>
    <xdr:sp macro="" textlink="">
      <xdr:nvSpPr>
        <xdr:cNvPr id="712" name="テキスト ボックス 711"/>
        <xdr:cNvSpPr txBox="1"/>
      </xdr:nvSpPr>
      <xdr:spPr>
        <a:xfrm>
          <a:off x="14325111" y="165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117180</xdr:rowOff>
    </xdr:from>
    <xdr:to>
      <xdr:col>72</xdr:col>
      <xdr:colOff>38100</xdr:colOff>
      <xdr:row>98</xdr:row>
      <xdr:rowOff>47330</xdr:rowOff>
    </xdr:to>
    <xdr:sp macro="" textlink="">
      <xdr:nvSpPr>
        <xdr:cNvPr id="713" name="楕円 712"/>
        <xdr:cNvSpPr/>
      </xdr:nvSpPr>
      <xdr:spPr>
        <a:xfrm>
          <a:off x="13652500" y="167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63857</xdr:rowOff>
    </xdr:from>
    <xdr:ext cx="534377" cy="259045"/>
    <xdr:sp macro="" textlink="">
      <xdr:nvSpPr>
        <xdr:cNvPr id="714" name="テキスト ボックス 713"/>
        <xdr:cNvSpPr txBox="1"/>
      </xdr:nvSpPr>
      <xdr:spPr>
        <a:xfrm>
          <a:off x="13436111" y="1652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158384</xdr:rowOff>
    </xdr:from>
    <xdr:to>
      <xdr:col>67</xdr:col>
      <xdr:colOff>101600</xdr:colOff>
      <xdr:row>98</xdr:row>
      <xdr:rowOff>88534</xdr:rowOff>
    </xdr:to>
    <xdr:sp macro="" textlink="">
      <xdr:nvSpPr>
        <xdr:cNvPr id="715" name="楕円 714"/>
        <xdr:cNvSpPr/>
      </xdr:nvSpPr>
      <xdr:spPr>
        <a:xfrm>
          <a:off x="12763500" y="167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105061</xdr:rowOff>
    </xdr:from>
    <xdr:ext cx="534377" cy="259045"/>
    <xdr:sp macro="" textlink="">
      <xdr:nvSpPr>
        <xdr:cNvPr id="716" name="テキスト ボックス 715"/>
        <xdr:cNvSpPr txBox="1"/>
      </xdr:nvSpPr>
      <xdr:spPr>
        <a:xfrm>
          <a:off x="12547111" y="1656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54844</xdr:rowOff>
    </xdr:from>
    <xdr:to>
      <xdr:col>116</xdr:col>
      <xdr:colOff>63500</xdr:colOff>
      <xdr:row>36</xdr:row>
      <xdr:rowOff>108473</xdr:rowOff>
    </xdr:to>
    <xdr:cxnSp macro="">
      <xdr:nvCxnSpPr>
        <xdr:cNvPr id="743" name="直線コネクタ 742"/>
        <xdr:cNvCxnSpPr/>
      </xdr:nvCxnSpPr>
      <xdr:spPr>
        <a:xfrm flipV="1">
          <a:off x="21323300" y="6227044"/>
          <a:ext cx="8382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72766</xdr:rowOff>
    </xdr:from>
    <xdr:to>
      <xdr:col>111</xdr:col>
      <xdr:colOff>177800</xdr:colOff>
      <xdr:row>36</xdr:row>
      <xdr:rowOff>108473</xdr:rowOff>
    </xdr:to>
    <xdr:cxnSp macro="">
      <xdr:nvCxnSpPr>
        <xdr:cNvPr id="746" name="直線コネクタ 745"/>
        <xdr:cNvCxnSpPr/>
      </xdr:nvCxnSpPr>
      <xdr:spPr>
        <a:xfrm>
          <a:off x="20434300" y="6244966"/>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67005</xdr:rowOff>
    </xdr:from>
    <xdr:to>
      <xdr:col>107</xdr:col>
      <xdr:colOff>50800</xdr:colOff>
      <xdr:row>36</xdr:row>
      <xdr:rowOff>72766</xdr:rowOff>
    </xdr:to>
    <xdr:cxnSp macro="">
      <xdr:nvCxnSpPr>
        <xdr:cNvPr id="749" name="直線コネクタ 748"/>
        <xdr:cNvCxnSpPr/>
      </xdr:nvCxnSpPr>
      <xdr:spPr>
        <a:xfrm>
          <a:off x="19545300" y="6239205"/>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67005</xdr:rowOff>
    </xdr:from>
    <xdr:to>
      <xdr:col>102</xdr:col>
      <xdr:colOff>114300</xdr:colOff>
      <xdr:row>36</xdr:row>
      <xdr:rowOff>126441</xdr:rowOff>
    </xdr:to>
    <xdr:cxnSp macro="">
      <xdr:nvCxnSpPr>
        <xdr:cNvPr id="752" name="直線コネクタ 751"/>
        <xdr:cNvCxnSpPr/>
      </xdr:nvCxnSpPr>
      <xdr:spPr>
        <a:xfrm flipV="1">
          <a:off x="18656300" y="6239205"/>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54" name="テキスト ボックス 753"/>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124706</xdr:rowOff>
    </xdr:from>
    <xdr:ext cx="469744" cy="259045"/>
    <xdr:sp macro="" textlink="">
      <xdr:nvSpPr>
        <xdr:cNvPr id="756" name="テキスト ボックス 755"/>
        <xdr:cNvSpPr txBox="1"/>
      </xdr:nvSpPr>
      <xdr:spPr>
        <a:xfrm>
          <a:off x="18421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4044</xdr:rowOff>
    </xdr:from>
    <xdr:to>
      <xdr:col>116</xdr:col>
      <xdr:colOff>114300</xdr:colOff>
      <xdr:row>36</xdr:row>
      <xdr:rowOff>105644</xdr:rowOff>
    </xdr:to>
    <xdr:sp macro="" textlink="">
      <xdr:nvSpPr>
        <xdr:cNvPr id="762" name="楕円 761"/>
        <xdr:cNvSpPr/>
      </xdr:nvSpPr>
      <xdr:spPr>
        <a:xfrm>
          <a:off x="22110700" y="61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26921</xdr:rowOff>
    </xdr:from>
    <xdr:ext cx="469744" cy="259045"/>
    <xdr:sp macro="" textlink="">
      <xdr:nvSpPr>
        <xdr:cNvPr id="763" name="投資及び出資金該当値テキスト"/>
        <xdr:cNvSpPr txBox="1"/>
      </xdr:nvSpPr>
      <xdr:spPr>
        <a:xfrm>
          <a:off x="22212300" y="60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57673</xdr:rowOff>
    </xdr:from>
    <xdr:to>
      <xdr:col>112</xdr:col>
      <xdr:colOff>38100</xdr:colOff>
      <xdr:row>36</xdr:row>
      <xdr:rowOff>159273</xdr:rowOff>
    </xdr:to>
    <xdr:sp macro="" textlink="">
      <xdr:nvSpPr>
        <xdr:cNvPr id="764" name="楕円 763"/>
        <xdr:cNvSpPr/>
      </xdr:nvSpPr>
      <xdr:spPr>
        <a:xfrm>
          <a:off x="21272500" y="622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4350</xdr:rowOff>
    </xdr:from>
    <xdr:ext cx="469744" cy="259045"/>
    <xdr:sp macro="" textlink="">
      <xdr:nvSpPr>
        <xdr:cNvPr id="765" name="テキスト ボックス 764"/>
        <xdr:cNvSpPr txBox="1"/>
      </xdr:nvSpPr>
      <xdr:spPr>
        <a:xfrm>
          <a:off x="21088428" y="600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21966</xdr:rowOff>
    </xdr:from>
    <xdr:to>
      <xdr:col>107</xdr:col>
      <xdr:colOff>101600</xdr:colOff>
      <xdr:row>36</xdr:row>
      <xdr:rowOff>123566</xdr:rowOff>
    </xdr:to>
    <xdr:sp macro="" textlink="">
      <xdr:nvSpPr>
        <xdr:cNvPr id="766" name="楕円 765"/>
        <xdr:cNvSpPr/>
      </xdr:nvSpPr>
      <xdr:spPr>
        <a:xfrm>
          <a:off x="20383500" y="61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140093</xdr:rowOff>
    </xdr:from>
    <xdr:ext cx="469744" cy="259045"/>
    <xdr:sp macro="" textlink="">
      <xdr:nvSpPr>
        <xdr:cNvPr id="767" name="テキスト ボックス 766"/>
        <xdr:cNvSpPr txBox="1"/>
      </xdr:nvSpPr>
      <xdr:spPr>
        <a:xfrm>
          <a:off x="20199428" y="596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16205</xdr:rowOff>
    </xdr:from>
    <xdr:to>
      <xdr:col>102</xdr:col>
      <xdr:colOff>165100</xdr:colOff>
      <xdr:row>36</xdr:row>
      <xdr:rowOff>117805</xdr:rowOff>
    </xdr:to>
    <xdr:sp macro="" textlink="">
      <xdr:nvSpPr>
        <xdr:cNvPr id="768" name="楕円 767"/>
        <xdr:cNvSpPr/>
      </xdr:nvSpPr>
      <xdr:spPr>
        <a:xfrm>
          <a:off x="19494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134332</xdr:rowOff>
    </xdr:from>
    <xdr:ext cx="469744" cy="259045"/>
    <xdr:sp macro="" textlink="">
      <xdr:nvSpPr>
        <xdr:cNvPr id="769" name="テキスト ボックス 768"/>
        <xdr:cNvSpPr txBox="1"/>
      </xdr:nvSpPr>
      <xdr:spPr>
        <a:xfrm>
          <a:off x="19310428" y="59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75641</xdr:rowOff>
    </xdr:from>
    <xdr:to>
      <xdr:col>98</xdr:col>
      <xdr:colOff>38100</xdr:colOff>
      <xdr:row>37</xdr:row>
      <xdr:rowOff>5791</xdr:rowOff>
    </xdr:to>
    <xdr:sp macro="" textlink="">
      <xdr:nvSpPr>
        <xdr:cNvPr id="770" name="楕円 769"/>
        <xdr:cNvSpPr/>
      </xdr:nvSpPr>
      <xdr:spPr>
        <a:xfrm>
          <a:off x="186055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22318</xdr:rowOff>
    </xdr:from>
    <xdr:ext cx="469744" cy="259045"/>
    <xdr:sp macro="" textlink="">
      <xdr:nvSpPr>
        <xdr:cNvPr id="771" name="テキスト ボックス 770"/>
        <xdr:cNvSpPr txBox="1"/>
      </xdr:nvSpPr>
      <xdr:spPr>
        <a:xfrm>
          <a:off x="18421428" y="60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132461</xdr:rowOff>
    </xdr:from>
    <xdr:to>
      <xdr:col>116</xdr:col>
      <xdr:colOff>63500</xdr:colOff>
      <xdr:row>57</xdr:row>
      <xdr:rowOff>120269</xdr:rowOff>
    </xdr:to>
    <xdr:cxnSp macro="">
      <xdr:nvCxnSpPr>
        <xdr:cNvPr id="800" name="直線コネクタ 799"/>
        <xdr:cNvCxnSpPr/>
      </xdr:nvCxnSpPr>
      <xdr:spPr>
        <a:xfrm flipV="1">
          <a:off x="21323300" y="9733661"/>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120269</xdr:rowOff>
    </xdr:from>
    <xdr:to>
      <xdr:col>111</xdr:col>
      <xdr:colOff>177800</xdr:colOff>
      <xdr:row>57</xdr:row>
      <xdr:rowOff>123622</xdr:rowOff>
    </xdr:to>
    <xdr:cxnSp macro="">
      <xdr:nvCxnSpPr>
        <xdr:cNvPr id="803" name="直線コネクタ 802"/>
        <xdr:cNvCxnSpPr/>
      </xdr:nvCxnSpPr>
      <xdr:spPr>
        <a:xfrm flipV="1">
          <a:off x="20434300" y="9892919"/>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52222</xdr:rowOff>
    </xdr:from>
    <xdr:to>
      <xdr:col>107</xdr:col>
      <xdr:colOff>50800</xdr:colOff>
      <xdr:row>57</xdr:row>
      <xdr:rowOff>123622</xdr:rowOff>
    </xdr:to>
    <xdr:cxnSp macro="">
      <xdr:nvCxnSpPr>
        <xdr:cNvPr id="806" name="直線コネクタ 805"/>
        <xdr:cNvCxnSpPr/>
      </xdr:nvCxnSpPr>
      <xdr:spPr>
        <a:xfrm>
          <a:off x="19545300" y="9824872"/>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52222</xdr:rowOff>
    </xdr:from>
    <xdr:to>
      <xdr:col>102</xdr:col>
      <xdr:colOff>114300</xdr:colOff>
      <xdr:row>57</xdr:row>
      <xdr:rowOff>80873</xdr:rowOff>
    </xdr:to>
    <xdr:cxnSp macro="">
      <xdr:nvCxnSpPr>
        <xdr:cNvPr id="809" name="直線コネクタ 808"/>
        <xdr:cNvCxnSpPr/>
      </xdr:nvCxnSpPr>
      <xdr:spPr>
        <a:xfrm flipV="1">
          <a:off x="18656300" y="9824872"/>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81661</xdr:rowOff>
    </xdr:from>
    <xdr:to>
      <xdr:col>116</xdr:col>
      <xdr:colOff>114300</xdr:colOff>
      <xdr:row>57</xdr:row>
      <xdr:rowOff>11811</xdr:rowOff>
    </xdr:to>
    <xdr:sp macro="" textlink="">
      <xdr:nvSpPr>
        <xdr:cNvPr id="819" name="楕円 818"/>
        <xdr:cNvSpPr/>
      </xdr:nvSpPr>
      <xdr:spPr>
        <a:xfrm>
          <a:off x="22110700" y="96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104538</xdr:rowOff>
    </xdr:from>
    <xdr:ext cx="534377" cy="259045"/>
    <xdr:sp macro="" textlink="">
      <xdr:nvSpPr>
        <xdr:cNvPr id="820" name="貸付金該当値テキスト"/>
        <xdr:cNvSpPr txBox="1"/>
      </xdr:nvSpPr>
      <xdr:spPr>
        <a:xfrm>
          <a:off x="22212300" y="95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69469</xdr:rowOff>
    </xdr:from>
    <xdr:to>
      <xdr:col>112</xdr:col>
      <xdr:colOff>38100</xdr:colOff>
      <xdr:row>57</xdr:row>
      <xdr:rowOff>171069</xdr:rowOff>
    </xdr:to>
    <xdr:sp macro="" textlink="">
      <xdr:nvSpPr>
        <xdr:cNvPr id="821" name="楕円 820"/>
        <xdr:cNvSpPr/>
      </xdr:nvSpPr>
      <xdr:spPr>
        <a:xfrm>
          <a:off x="212725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16146</xdr:rowOff>
    </xdr:from>
    <xdr:ext cx="469744" cy="259045"/>
    <xdr:sp macro="" textlink="">
      <xdr:nvSpPr>
        <xdr:cNvPr id="822" name="テキスト ボックス 821"/>
        <xdr:cNvSpPr txBox="1"/>
      </xdr:nvSpPr>
      <xdr:spPr>
        <a:xfrm>
          <a:off x="21088428" y="961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72822</xdr:rowOff>
    </xdr:from>
    <xdr:to>
      <xdr:col>107</xdr:col>
      <xdr:colOff>101600</xdr:colOff>
      <xdr:row>58</xdr:row>
      <xdr:rowOff>2972</xdr:rowOff>
    </xdr:to>
    <xdr:sp macro="" textlink="">
      <xdr:nvSpPr>
        <xdr:cNvPr id="823" name="楕円 822"/>
        <xdr:cNvSpPr/>
      </xdr:nvSpPr>
      <xdr:spPr>
        <a:xfrm>
          <a:off x="20383500" y="98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19499</xdr:rowOff>
    </xdr:from>
    <xdr:ext cx="469744" cy="259045"/>
    <xdr:sp macro="" textlink="">
      <xdr:nvSpPr>
        <xdr:cNvPr id="824" name="テキスト ボックス 823"/>
        <xdr:cNvSpPr txBox="1"/>
      </xdr:nvSpPr>
      <xdr:spPr>
        <a:xfrm>
          <a:off x="20199428" y="962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1422</xdr:rowOff>
    </xdr:from>
    <xdr:to>
      <xdr:col>102</xdr:col>
      <xdr:colOff>165100</xdr:colOff>
      <xdr:row>57</xdr:row>
      <xdr:rowOff>103022</xdr:rowOff>
    </xdr:to>
    <xdr:sp macro="" textlink="">
      <xdr:nvSpPr>
        <xdr:cNvPr id="825" name="楕円 824"/>
        <xdr:cNvSpPr/>
      </xdr:nvSpPr>
      <xdr:spPr>
        <a:xfrm>
          <a:off x="19494500" y="97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119549</xdr:rowOff>
    </xdr:from>
    <xdr:ext cx="469744" cy="259045"/>
    <xdr:sp macro="" textlink="">
      <xdr:nvSpPr>
        <xdr:cNvPr id="826" name="テキスト ボックス 825"/>
        <xdr:cNvSpPr txBox="1"/>
      </xdr:nvSpPr>
      <xdr:spPr>
        <a:xfrm>
          <a:off x="19310428" y="954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30073</xdr:rowOff>
    </xdr:from>
    <xdr:to>
      <xdr:col>98</xdr:col>
      <xdr:colOff>38100</xdr:colOff>
      <xdr:row>57</xdr:row>
      <xdr:rowOff>131673</xdr:rowOff>
    </xdr:to>
    <xdr:sp macro="" textlink="">
      <xdr:nvSpPr>
        <xdr:cNvPr id="827" name="楕円 826"/>
        <xdr:cNvSpPr/>
      </xdr:nvSpPr>
      <xdr:spPr>
        <a:xfrm>
          <a:off x="18605500" y="98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148200</xdr:rowOff>
    </xdr:from>
    <xdr:ext cx="469744" cy="259045"/>
    <xdr:sp macro="" textlink="">
      <xdr:nvSpPr>
        <xdr:cNvPr id="828" name="テキスト ボックス 827"/>
        <xdr:cNvSpPr txBox="1"/>
      </xdr:nvSpPr>
      <xdr:spPr>
        <a:xfrm>
          <a:off x="18421428" y="957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11607</xdr:rowOff>
    </xdr:from>
    <xdr:to>
      <xdr:col>116</xdr:col>
      <xdr:colOff>63500</xdr:colOff>
      <xdr:row>76</xdr:row>
      <xdr:rowOff>27133</xdr:rowOff>
    </xdr:to>
    <xdr:cxnSp macro="">
      <xdr:nvCxnSpPr>
        <xdr:cNvPr id="858" name="直線コネクタ 857"/>
        <xdr:cNvCxnSpPr/>
      </xdr:nvCxnSpPr>
      <xdr:spPr>
        <a:xfrm flipV="1">
          <a:off x="21323300" y="13041807"/>
          <a:ext cx="8382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27133</xdr:rowOff>
    </xdr:from>
    <xdr:to>
      <xdr:col>111</xdr:col>
      <xdr:colOff>177800</xdr:colOff>
      <xdr:row>76</xdr:row>
      <xdr:rowOff>43269</xdr:rowOff>
    </xdr:to>
    <xdr:cxnSp macro="">
      <xdr:nvCxnSpPr>
        <xdr:cNvPr id="861" name="直線コネクタ 860"/>
        <xdr:cNvCxnSpPr/>
      </xdr:nvCxnSpPr>
      <xdr:spPr>
        <a:xfrm flipV="1">
          <a:off x="20434300" y="13057333"/>
          <a:ext cx="8890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43269</xdr:rowOff>
    </xdr:from>
    <xdr:to>
      <xdr:col>107</xdr:col>
      <xdr:colOff>50800</xdr:colOff>
      <xdr:row>76</xdr:row>
      <xdr:rowOff>50622</xdr:rowOff>
    </xdr:to>
    <xdr:cxnSp macro="">
      <xdr:nvCxnSpPr>
        <xdr:cNvPr id="864" name="直線コネクタ 863"/>
        <xdr:cNvCxnSpPr/>
      </xdr:nvCxnSpPr>
      <xdr:spPr>
        <a:xfrm flipV="1">
          <a:off x="19545300" y="13073469"/>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50622</xdr:rowOff>
    </xdr:from>
    <xdr:to>
      <xdr:col>102</xdr:col>
      <xdr:colOff>114300</xdr:colOff>
      <xdr:row>76</xdr:row>
      <xdr:rowOff>90494</xdr:rowOff>
    </xdr:to>
    <xdr:cxnSp macro="">
      <xdr:nvCxnSpPr>
        <xdr:cNvPr id="867" name="直線コネクタ 866"/>
        <xdr:cNvCxnSpPr/>
      </xdr:nvCxnSpPr>
      <xdr:spPr>
        <a:xfrm flipV="1">
          <a:off x="18656300" y="13080822"/>
          <a:ext cx="889000" cy="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132258</xdr:rowOff>
    </xdr:from>
    <xdr:to>
      <xdr:col>116</xdr:col>
      <xdr:colOff>114300</xdr:colOff>
      <xdr:row>76</xdr:row>
      <xdr:rowOff>62409</xdr:rowOff>
    </xdr:to>
    <xdr:sp macro="" textlink="">
      <xdr:nvSpPr>
        <xdr:cNvPr id="877" name="楕円 876"/>
        <xdr:cNvSpPr/>
      </xdr:nvSpPr>
      <xdr:spPr>
        <a:xfrm>
          <a:off x="22110700" y="12991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155135</xdr:rowOff>
    </xdr:from>
    <xdr:ext cx="534377" cy="259045"/>
    <xdr:sp macro="" textlink="">
      <xdr:nvSpPr>
        <xdr:cNvPr id="878" name="繰出金該当値テキスト"/>
        <xdr:cNvSpPr txBox="1"/>
      </xdr:nvSpPr>
      <xdr:spPr>
        <a:xfrm>
          <a:off x="22212300" y="1284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147783</xdr:rowOff>
    </xdr:from>
    <xdr:to>
      <xdr:col>112</xdr:col>
      <xdr:colOff>38100</xdr:colOff>
      <xdr:row>76</xdr:row>
      <xdr:rowOff>77933</xdr:rowOff>
    </xdr:to>
    <xdr:sp macro="" textlink="">
      <xdr:nvSpPr>
        <xdr:cNvPr id="879" name="楕円 878"/>
        <xdr:cNvSpPr/>
      </xdr:nvSpPr>
      <xdr:spPr>
        <a:xfrm>
          <a:off x="21272500" y="130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94460</xdr:rowOff>
    </xdr:from>
    <xdr:ext cx="534377" cy="259045"/>
    <xdr:sp macro="" textlink="">
      <xdr:nvSpPr>
        <xdr:cNvPr id="880" name="テキスト ボックス 879"/>
        <xdr:cNvSpPr txBox="1"/>
      </xdr:nvSpPr>
      <xdr:spPr>
        <a:xfrm>
          <a:off x="21056111" y="127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163919</xdr:rowOff>
    </xdr:from>
    <xdr:to>
      <xdr:col>107</xdr:col>
      <xdr:colOff>101600</xdr:colOff>
      <xdr:row>76</xdr:row>
      <xdr:rowOff>94069</xdr:rowOff>
    </xdr:to>
    <xdr:sp macro="" textlink="">
      <xdr:nvSpPr>
        <xdr:cNvPr id="881" name="楕円 880"/>
        <xdr:cNvSpPr/>
      </xdr:nvSpPr>
      <xdr:spPr>
        <a:xfrm>
          <a:off x="20383500" y="130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110596</xdr:rowOff>
    </xdr:from>
    <xdr:ext cx="534377" cy="259045"/>
    <xdr:sp macro="" textlink="">
      <xdr:nvSpPr>
        <xdr:cNvPr id="882" name="テキスト ボックス 881"/>
        <xdr:cNvSpPr txBox="1"/>
      </xdr:nvSpPr>
      <xdr:spPr>
        <a:xfrm>
          <a:off x="20167111" y="127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171272</xdr:rowOff>
    </xdr:from>
    <xdr:to>
      <xdr:col>102</xdr:col>
      <xdr:colOff>165100</xdr:colOff>
      <xdr:row>76</xdr:row>
      <xdr:rowOff>101422</xdr:rowOff>
    </xdr:to>
    <xdr:sp macro="" textlink="">
      <xdr:nvSpPr>
        <xdr:cNvPr id="883" name="楕円 882"/>
        <xdr:cNvSpPr/>
      </xdr:nvSpPr>
      <xdr:spPr>
        <a:xfrm>
          <a:off x="19494500" y="130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117949</xdr:rowOff>
    </xdr:from>
    <xdr:ext cx="534377" cy="259045"/>
    <xdr:sp macro="" textlink="">
      <xdr:nvSpPr>
        <xdr:cNvPr id="884" name="テキスト ボックス 883"/>
        <xdr:cNvSpPr txBox="1"/>
      </xdr:nvSpPr>
      <xdr:spPr>
        <a:xfrm>
          <a:off x="19278111" y="128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39694</xdr:rowOff>
    </xdr:from>
    <xdr:to>
      <xdr:col>98</xdr:col>
      <xdr:colOff>38100</xdr:colOff>
      <xdr:row>76</xdr:row>
      <xdr:rowOff>141294</xdr:rowOff>
    </xdr:to>
    <xdr:sp macro="" textlink="">
      <xdr:nvSpPr>
        <xdr:cNvPr id="885" name="楕円 884"/>
        <xdr:cNvSpPr/>
      </xdr:nvSpPr>
      <xdr:spPr>
        <a:xfrm>
          <a:off x="18605500" y="130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157821</xdr:rowOff>
    </xdr:from>
    <xdr:ext cx="534377" cy="259045"/>
    <xdr:sp macro="" textlink="">
      <xdr:nvSpPr>
        <xdr:cNvPr id="886" name="テキスト ボックス 885"/>
        <xdr:cNvSpPr txBox="1"/>
      </xdr:nvSpPr>
      <xdr:spPr>
        <a:xfrm>
          <a:off x="18389111" y="12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歳出総額は、住民一人当たり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518,347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人件費は前年度と比べ</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1,428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円増加し、類似団体と比較して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13,157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上回った。これは、早期退職者の増加による退職手当特別負担金の増加及び県人事委員会の勧告を鑑みた勤勉手当支給率の改定による手当の増加によるものである。今後も職員定員適正化計画に基づく適正な人員配置や第６次大館市行政改革大綱に基づく事務事業の見直しを行い、人件費の抑制を図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物件費は前年度比べ</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4,363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円増加し、類似団体と比較して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9,406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円上回った。これは、旧正札竹村本館棟解体工事等によるものである。施設の管理については今後も公共施設総合管理計画に基づいて適正化を図り、物件費の抑制に努める。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維持補修費は前年度と比べ</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2,326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円減少し、類似団体と比較して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8,049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円上回った。これは、除排雪経費の減少によるものである。施設の管理については今後も公共施設総合管理計画に基づいて適正化を図り、維持管理費の抑制に努める。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扶助費は前年度と比べ</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1,732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円増減少し、類似団体と比較して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10,966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円上回った。これは、臨時福祉給付金給付事業の終了によるものである。今後も生活保護費の資格認定や医療扶助の適正化を実施することにより、扶助費の抑制を図る。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補助費等は前年度と比べ</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3,214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円増加し、類似団体と比較して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8,700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上回った。これは、生活保護費負担金返還金の増加及び地域連携ＤＭＯ運営負担金の増加によるものである。病院事業に対する補助金・負担金が大きいため、今後も病院事業経営改革プランに基づく病院事業の経営改善に努め補助費等の抑制を図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普通建設事業費（うち新規整備）は前年度と比べ</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9,627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円増加し、類似団体と比較して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6,433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円上回った。これは、観光交流施設「秋田犬の里」の建設によるものである。今後も事業を厳選し、普通建設事業費の抑制に努める。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72,623
72,279
913.22
39,703,448
37,643,903
1,137,330
21,604,036
30,935,539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34163</xdr:rowOff>
    </xdr:from>
    <xdr:to>
      <xdr:col>24</xdr:col>
      <xdr:colOff>63500</xdr:colOff>
      <xdr:row>35</xdr:row>
      <xdr:rowOff>54737</xdr:rowOff>
    </xdr:to>
    <xdr:cxnSp macro="">
      <xdr:nvCxnSpPr>
        <xdr:cNvPr id="61" name="直線コネクタ 60"/>
        <xdr:cNvCxnSpPr/>
      </xdr:nvCxnSpPr>
      <xdr:spPr>
        <a:xfrm flipV="1">
          <a:off x="3797300" y="603491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54737</xdr:rowOff>
    </xdr:from>
    <xdr:to>
      <xdr:col>19</xdr:col>
      <xdr:colOff>177800</xdr:colOff>
      <xdr:row>35</xdr:row>
      <xdr:rowOff>67310</xdr:rowOff>
    </xdr:to>
    <xdr:cxnSp macro="">
      <xdr:nvCxnSpPr>
        <xdr:cNvPr id="64" name="直線コネクタ 63"/>
        <xdr:cNvCxnSpPr/>
      </xdr:nvCxnSpPr>
      <xdr:spPr>
        <a:xfrm flipV="1">
          <a:off x="2908300" y="605548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129794</xdr:rowOff>
    </xdr:from>
    <xdr:to>
      <xdr:col>15</xdr:col>
      <xdr:colOff>50800</xdr:colOff>
      <xdr:row>35</xdr:row>
      <xdr:rowOff>67310</xdr:rowOff>
    </xdr:to>
    <xdr:cxnSp macro="">
      <xdr:nvCxnSpPr>
        <xdr:cNvPr id="67" name="直線コネクタ 66"/>
        <xdr:cNvCxnSpPr/>
      </xdr:nvCxnSpPr>
      <xdr:spPr>
        <a:xfrm>
          <a:off x="2019300" y="595909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129794</xdr:rowOff>
    </xdr:from>
    <xdr:to>
      <xdr:col>10</xdr:col>
      <xdr:colOff>114300</xdr:colOff>
      <xdr:row>35</xdr:row>
      <xdr:rowOff>39497</xdr:rowOff>
    </xdr:to>
    <xdr:cxnSp macro="">
      <xdr:nvCxnSpPr>
        <xdr:cNvPr id="70" name="直線コネクタ 69"/>
        <xdr:cNvCxnSpPr/>
      </xdr:nvCxnSpPr>
      <xdr:spPr>
        <a:xfrm flipV="1">
          <a:off x="1130300" y="5959094"/>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154813</xdr:rowOff>
    </xdr:from>
    <xdr:to>
      <xdr:col>24</xdr:col>
      <xdr:colOff>114300</xdr:colOff>
      <xdr:row>35</xdr:row>
      <xdr:rowOff>84963</xdr:rowOff>
    </xdr:to>
    <xdr:sp macro="" textlink="">
      <xdr:nvSpPr>
        <xdr:cNvPr id="80" name="楕円 79"/>
        <xdr:cNvSpPr/>
      </xdr:nvSpPr>
      <xdr:spPr>
        <a:xfrm>
          <a:off x="4584700" y="59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6240</xdr:rowOff>
    </xdr:from>
    <xdr:ext cx="469744" cy="259045"/>
    <xdr:sp macro="" textlink="">
      <xdr:nvSpPr>
        <xdr:cNvPr id="81" name="議会費該当値テキスト"/>
        <xdr:cNvSpPr txBox="1"/>
      </xdr:nvSpPr>
      <xdr:spPr>
        <a:xfrm>
          <a:off x="4686300" y="583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3937</xdr:rowOff>
    </xdr:from>
    <xdr:to>
      <xdr:col>20</xdr:col>
      <xdr:colOff>38100</xdr:colOff>
      <xdr:row>35</xdr:row>
      <xdr:rowOff>105537</xdr:rowOff>
    </xdr:to>
    <xdr:sp macro="" textlink="">
      <xdr:nvSpPr>
        <xdr:cNvPr id="82" name="楕円 81"/>
        <xdr:cNvSpPr/>
      </xdr:nvSpPr>
      <xdr:spPr>
        <a:xfrm>
          <a:off x="3746500" y="60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122064</xdr:rowOff>
    </xdr:from>
    <xdr:ext cx="469744" cy="259045"/>
    <xdr:sp macro="" textlink="">
      <xdr:nvSpPr>
        <xdr:cNvPr id="83" name="テキスト ボックス 82"/>
        <xdr:cNvSpPr txBox="1"/>
      </xdr:nvSpPr>
      <xdr:spPr>
        <a:xfrm>
          <a:off x="3562428" y="577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16510</xdr:rowOff>
    </xdr:from>
    <xdr:to>
      <xdr:col>15</xdr:col>
      <xdr:colOff>101600</xdr:colOff>
      <xdr:row>35</xdr:row>
      <xdr:rowOff>118110</xdr:rowOff>
    </xdr:to>
    <xdr:sp macro="" textlink="">
      <xdr:nvSpPr>
        <xdr:cNvPr id="84" name="楕円 83"/>
        <xdr:cNvSpPr/>
      </xdr:nvSpPr>
      <xdr:spPr>
        <a:xfrm>
          <a:off x="2857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134637</xdr:rowOff>
    </xdr:from>
    <xdr:ext cx="469744" cy="259045"/>
    <xdr:sp macro="" textlink="">
      <xdr:nvSpPr>
        <xdr:cNvPr id="85" name="テキスト ボックス 84"/>
        <xdr:cNvSpPr txBox="1"/>
      </xdr:nvSpPr>
      <xdr:spPr>
        <a:xfrm>
          <a:off x="2673428"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78994</xdr:rowOff>
    </xdr:from>
    <xdr:to>
      <xdr:col>10</xdr:col>
      <xdr:colOff>165100</xdr:colOff>
      <xdr:row>35</xdr:row>
      <xdr:rowOff>9144</xdr:rowOff>
    </xdr:to>
    <xdr:sp macro="" textlink="">
      <xdr:nvSpPr>
        <xdr:cNvPr id="86" name="楕円 85"/>
        <xdr:cNvSpPr/>
      </xdr:nvSpPr>
      <xdr:spPr>
        <a:xfrm>
          <a:off x="1968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25671</xdr:rowOff>
    </xdr:from>
    <xdr:ext cx="469744" cy="259045"/>
    <xdr:sp macro="" textlink="">
      <xdr:nvSpPr>
        <xdr:cNvPr id="87" name="テキスト ボックス 86"/>
        <xdr:cNvSpPr txBox="1"/>
      </xdr:nvSpPr>
      <xdr:spPr>
        <a:xfrm>
          <a:off x="1784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160147</xdr:rowOff>
    </xdr:from>
    <xdr:to>
      <xdr:col>6</xdr:col>
      <xdr:colOff>38100</xdr:colOff>
      <xdr:row>35</xdr:row>
      <xdr:rowOff>90297</xdr:rowOff>
    </xdr:to>
    <xdr:sp macro="" textlink="">
      <xdr:nvSpPr>
        <xdr:cNvPr id="88" name="楕円 87"/>
        <xdr:cNvSpPr/>
      </xdr:nvSpPr>
      <xdr:spPr>
        <a:xfrm>
          <a:off x="1079500" y="59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106824</xdr:rowOff>
    </xdr:from>
    <xdr:ext cx="469744" cy="259045"/>
    <xdr:sp macro="" textlink="">
      <xdr:nvSpPr>
        <xdr:cNvPr id="89" name="テキスト ボックス 88"/>
        <xdr:cNvSpPr txBox="1"/>
      </xdr:nvSpPr>
      <xdr:spPr>
        <a:xfrm>
          <a:off x="895428" y="57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65803</xdr:rowOff>
    </xdr:from>
    <xdr:to>
      <xdr:col>24</xdr:col>
      <xdr:colOff>63500</xdr:colOff>
      <xdr:row>56</xdr:row>
      <xdr:rowOff>154477</xdr:rowOff>
    </xdr:to>
    <xdr:cxnSp macro="">
      <xdr:nvCxnSpPr>
        <xdr:cNvPr id="116" name="直線コネクタ 115"/>
        <xdr:cNvCxnSpPr/>
      </xdr:nvCxnSpPr>
      <xdr:spPr>
        <a:xfrm flipV="1">
          <a:off x="3797300" y="9667003"/>
          <a:ext cx="8382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154477</xdr:rowOff>
    </xdr:from>
    <xdr:to>
      <xdr:col>19</xdr:col>
      <xdr:colOff>177800</xdr:colOff>
      <xdr:row>56</xdr:row>
      <xdr:rowOff>164183</xdr:rowOff>
    </xdr:to>
    <xdr:cxnSp macro="">
      <xdr:nvCxnSpPr>
        <xdr:cNvPr id="119" name="直線コネクタ 118"/>
        <xdr:cNvCxnSpPr/>
      </xdr:nvCxnSpPr>
      <xdr:spPr>
        <a:xfrm flipV="1">
          <a:off x="2908300" y="9755677"/>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159405</xdr:rowOff>
    </xdr:from>
    <xdr:to>
      <xdr:col>15</xdr:col>
      <xdr:colOff>50800</xdr:colOff>
      <xdr:row>56</xdr:row>
      <xdr:rowOff>164183</xdr:rowOff>
    </xdr:to>
    <xdr:cxnSp macro="">
      <xdr:nvCxnSpPr>
        <xdr:cNvPr id="122" name="直線コネクタ 121"/>
        <xdr:cNvCxnSpPr/>
      </xdr:nvCxnSpPr>
      <xdr:spPr>
        <a:xfrm>
          <a:off x="2019300" y="9760605"/>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159405</xdr:rowOff>
    </xdr:from>
    <xdr:to>
      <xdr:col>10</xdr:col>
      <xdr:colOff>114300</xdr:colOff>
      <xdr:row>57</xdr:row>
      <xdr:rowOff>26781</xdr:rowOff>
    </xdr:to>
    <xdr:cxnSp macro="">
      <xdr:nvCxnSpPr>
        <xdr:cNvPr id="125" name="直線コネクタ 124"/>
        <xdr:cNvCxnSpPr/>
      </xdr:nvCxnSpPr>
      <xdr:spPr>
        <a:xfrm flipV="1">
          <a:off x="1130300" y="9760605"/>
          <a:ext cx="889000" cy="3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80092</xdr:rowOff>
    </xdr:from>
    <xdr:ext cx="534377" cy="259045"/>
    <xdr:sp macro="" textlink="">
      <xdr:nvSpPr>
        <xdr:cNvPr id="129" name="テキスト ボックス 128"/>
        <xdr:cNvSpPr txBox="1"/>
      </xdr:nvSpPr>
      <xdr:spPr>
        <a:xfrm>
          <a:off x="863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15003</xdr:rowOff>
    </xdr:from>
    <xdr:to>
      <xdr:col>24</xdr:col>
      <xdr:colOff>114300</xdr:colOff>
      <xdr:row>56</xdr:row>
      <xdr:rowOff>116603</xdr:rowOff>
    </xdr:to>
    <xdr:sp macro="" textlink="">
      <xdr:nvSpPr>
        <xdr:cNvPr id="135" name="楕円 134"/>
        <xdr:cNvSpPr/>
      </xdr:nvSpPr>
      <xdr:spPr>
        <a:xfrm>
          <a:off x="4584700" y="96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37880</xdr:rowOff>
    </xdr:from>
    <xdr:ext cx="534377" cy="259045"/>
    <xdr:sp macro="" textlink="">
      <xdr:nvSpPr>
        <xdr:cNvPr id="136" name="総務費該当値テキスト"/>
        <xdr:cNvSpPr txBox="1"/>
      </xdr:nvSpPr>
      <xdr:spPr>
        <a:xfrm>
          <a:off x="4686300" y="94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103677</xdr:rowOff>
    </xdr:from>
    <xdr:to>
      <xdr:col>20</xdr:col>
      <xdr:colOff>38100</xdr:colOff>
      <xdr:row>57</xdr:row>
      <xdr:rowOff>33827</xdr:rowOff>
    </xdr:to>
    <xdr:sp macro="" textlink="">
      <xdr:nvSpPr>
        <xdr:cNvPr id="137" name="楕円 136"/>
        <xdr:cNvSpPr/>
      </xdr:nvSpPr>
      <xdr:spPr>
        <a:xfrm>
          <a:off x="3746500" y="97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50354</xdr:rowOff>
    </xdr:from>
    <xdr:ext cx="534377" cy="259045"/>
    <xdr:sp macro="" textlink="">
      <xdr:nvSpPr>
        <xdr:cNvPr id="138" name="テキスト ボックス 137"/>
        <xdr:cNvSpPr txBox="1"/>
      </xdr:nvSpPr>
      <xdr:spPr>
        <a:xfrm>
          <a:off x="3530111" y="94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113383</xdr:rowOff>
    </xdr:from>
    <xdr:to>
      <xdr:col>15</xdr:col>
      <xdr:colOff>101600</xdr:colOff>
      <xdr:row>57</xdr:row>
      <xdr:rowOff>43533</xdr:rowOff>
    </xdr:to>
    <xdr:sp macro="" textlink="">
      <xdr:nvSpPr>
        <xdr:cNvPr id="139" name="楕円 138"/>
        <xdr:cNvSpPr/>
      </xdr:nvSpPr>
      <xdr:spPr>
        <a:xfrm>
          <a:off x="2857500" y="9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60060</xdr:rowOff>
    </xdr:from>
    <xdr:ext cx="534377" cy="259045"/>
    <xdr:sp macro="" textlink="">
      <xdr:nvSpPr>
        <xdr:cNvPr id="140" name="テキスト ボックス 139"/>
        <xdr:cNvSpPr txBox="1"/>
      </xdr:nvSpPr>
      <xdr:spPr>
        <a:xfrm>
          <a:off x="2641111" y="94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108605</xdr:rowOff>
    </xdr:from>
    <xdr:to>
      <xdr:col>10</xdr:col>
      <xdr:colOff>165100</xdr:colOff>
      <xdr:row>57</xdr:row>
      <xdr:rowOff>38755</xdr:rowOff>
    </xdr:to>
    <xdr:sp macro="" textlink="">
      <xdr:nvSpPr>
        <xdr:cNvPr id="141" name="楕円 140"/>
        <xdr:cNvSpPr/>
      </xdr:nvSpPr>
      <xdr:spPr>
        <a:xfrm>
          <a:off x="1968500" y="97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55282</xdr:rowOff>
    </xdr:from>
    <xdr:ext cx="534377" cy="259045"/>
    <xdr:sp macro="" textlink="">
      <xdr:nvSpPr>
        <xdr:cNvPr id="142" name="テキスト ボックス 141"/>
        <xdr:cNvSpPr txBox="1"/>
      </xdr:nvSpPr>
      <xdr:spPr>
        <a:xfrm>
          <a:off x="1752111" y="9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147431</xdr:rowOff>
    </xdr:from>
    <xdr:to>
      <xdr:col>6</xdr:col>
      <xdr:colOff>38100</xdr:colOff>
      <xdr:row>57</xdr:row>
      <xdr:rowOff>77581</xdr:rowOff>
    </xdr:to>
    <xdr:sp macro="" textlink="">
      <xdr:nvSpPr>
        <xdr:cNvPr id="143" name="楕円 142"/>
        <xdr:cNvSpPr/>
      </xdr:nvSpPr>
      <xdr:spPr>
        <a:xfrm>
          <a:off x="1079500" y="97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94108</xdr:rowOff>
    </xdr:from>
    <xdr:ext cx="534377" cy="259045"/>
    <xdr:sp macro="" textlink="">
      <xdr:nvSpPr>
        <xdr:cNvPr id="144" name="テキスト ボックス 143"/>
        <xdr:cNvSpPr txBox="1"/>
      </xdr:nvSpPr>
      <xdr:spPr>
        <a:xfrm>
          <a:off x="863111" y="952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158229</xdr:rowOff>
    </xdr:from>
    <xdr:to>
      <xdr:col>24</xdr:col>
      <xdr:colOff>63500</xdr:colOff>
      <xdr:row>73</xdr:row>
      <xdr:rowOff>162903</xdr:rowOff>
    </xdr:to>
    <xdr:cxnSp macro="">
      <xdr:nvCxnSpPr>
        <xdr:cNvPr id="174" name="直線コネクタ 173"/>
        <xdr:cNvCxnSpPr/>
      </xdr:nvCxnSpPr>
      <xdr:spPr>
        <a:xfrm flipV="1">
          <a:off x="3797300" y="12674079"/>
          <a:ext cx="8382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147751</xdr:rowOff>
    </xdr:from>
    <xdr:to>
      <xdr:col>19</xdr:col>
      <xdr:colOff>177800</xdr:colOff>
      <xdr:row>73</xdr:row>
      <xdr:rowOff>162903</xdr:rowOff>
    </xdr:to>
    <xdr:cxnSp macro="">
      <xdr:nvCxnSpPr>
        <xdr:cNvPr id="177" name="直線コネクタ 176"/>
        <xdr:cNvCxnSpPr/>
      </xdr:nvCxnSpPr>
      <xdr:spPr>
        <a:xfrm>
          <a:off x="2908300" y="12663601"/>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144310</xdr:rowOff>
    </xdr:from>
    <xdr:to>
      <xdr:col>15</xdr:col>
      <xdr:colOff>50800</xdr:colOff>
      <xdr:row>73</xdr:row>
      <xdr:rowOff>147751</xdr:rowOff>
    </xdr:to>
    <xdr:cxnSp macro="">
      <xdr:nvCxnSpPr>
        <xdr:cNvPr id="180" name="直線コネクタ 179"/>
        <xdr:cNvCxnSpPr/>
      </xdr:nvCxnSpPr>
      <xdr:spPr>
        <a:xfrm>
          <a:off x="2019300" y="12660160"/>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144310</xdr:rowOff>
    </xdr:from>
    <xdr:to>
      <xdr:col>10</xdr:col>
      <xdr:colOff>114300</xdr:colOff>
      <xdr:row>74</xdr:row>
      <xdr:rowOff>131661</xdr:rowOff>
    </xdr:to>
    <xdr:cxnSp macro="">
      <xdr:nvCxnSpPr>
        <xdr:cNvPr id="183" name="直線コネクタ 182"/>
        <xdr:cNvCxnSpPr/>
      </xdr:nvCxnSpPr>
      <xdr:spPr>
        <a:xfrm flipV="1">
          <a:off x="1130300" y="12660160"/>
          <a:ext cx="889000" cy="1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7" name="テキスト ボックス 186"/>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107429</xdr:rowOff>
    </xdr:from>
    <xdr:to>
      <xdr:col>24</xdr:col>
      <xdr:colOff>114300</xdr:colOff>
      <xdr:row>74</xdr:row>
      <xdr:rowOff>37579</xdr:rowOff>
    </xdr:to>
    <xdr:sp macro="" textlink="">
      <xdr:nvSpPr>
        <xdr:cNvPr id="193" name="楕円 192"/>
        <xdr:cNvSpPr/>
      </xdr:nvSpPr>
      <xdr:spPr>
        <a:xfrm>
          <a:off x="4584700" y="126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130306</xdr:rowOff>
    </xdr:from>
    <xdr:ext cx="599010" cy="259045"/>
    <xdr:sp macro="" textlink="">
      <xdr:nvSpPr>
        <xdr:cNvPr id="194" name="民生費該当値テキスト"/>
        <xdr:cNvSpPr txBox="1"/>
      </xdr:nvSpPr>
      <xdr:spPr>
        <a:xfrm>
          <a:off x="4686300" y="1247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112103</xdr:rowOff>
    </xdr:from>
    <xdr:to>
      <xdr:col>20</xdr:col>
      <xdr:colOff>38100</xdr:colOff>
      <xdr:row>74</xdr:row>
      <xdr:rowOff>42253</xdr:rowOff>
    </xdr:to>
    <xdr:sp macro="" textlink="">
      <xdr:nvSpPr>
        <xdr:cNvPr id="195" name="楕円 194"/>
        <xdr:cNvSpPr/>
      </xdr:nvSpPr>
      <xdr:spPr>
        <a:xfrm>
          <a:off x="3746500" y="126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58780</xdr:rowOff>
    </xdr:from>
    <xdr:ext cx="599010" cy="259045"/>
    <xdr:sp macro="" textlink="">
      <xdr:nvSpPr>
        <xdr:cNvPr id="196" name="テキスト ボックス 195"/>
        <xdr:cNvSpPr txBox="1"/>
      </xdr:nvSpPr>
      <xdr:spPr>
        <a:xfrm>
          <a:off x="3497795" y="1240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96951</xdr:rowOff>
    </xdr:from>
    <xdr:to>
      <xdr:col>15</xdr:col>
      <xdr:colOff>101600</xdr:colOff>
      <xdr:row>74</xdr:row>
      <xdr:rowOff>27101</xdr:rowOff>
    </xdr:to>
    <xdr:sp macro="" textlink="">
      <xdr:nvSpPr>
        <xdr:cNvPr id="197" name="楕円 196"/>
        <xdr:cNvSpPr/>
      </xdr:nvSpPr>
      <xdr:spPr>
        <a:xfrm>
          <a:off x="2857500" y="12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43628</xdr:rowOff>
    </xdr:from>
    <xdr:ext cx="599010" cy="259045"/>
    <xdr:sp macro="" textlink="">
      <xdr:nvSpPr>
        <xdr:cNvPr id="198" name="テキスト ボックス 197"/>
        <xdr:cNvSpPr txBox="1"/>
      </xdr:nvSpPr>
      <xdr:spPr>
        <a:xfrm>
          <a:off x="2608795" y="1238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93510</xdr:rowOff>
    </xdr:from>
    <xdr:to>
      <xdr:col>10</xdr:col>
      <xdr:colOff>165100</xdr:colOff>
      <xdr:row>74</xdr:row>
      <xdr:rowOff>23660</xdr:rowOff>
    </xdr:to>
    <xdr:sp macro="" textlink="">
      <xdr:nvSpPr>
        <xdr:cNvPr id="199" name="楕円 198"/>
        <xdr:cNvSpPr/>
      </xdr:nvSpPr>
      <xdr:spPr>
        <a:xfrm>
          <a:off x="1968500" y="126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40187</xdr:rowOff>
    </xdr:from>
    <xdr:ext cx="599010" cy="259045"/>
    <xdr:sp macro="" textlink="">
      <xdr:nvSpPr>
        <xdr:cNvPr id="200" name="テキスト ボックス 199"/>
        <xdr:cNvSpPr txBox="1"/>
      </xdr:nvSpPr>
      <xdr:spPr>
        <a:xfrm>
          <a:off x="1719795" y="1238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80861</xdr:rowOff>
    </xdr:from>
    <xdr:to>
      <xdr:col>6</xdr:col>
      <xdr:colOff>38100</xdr:colOff>
      <xdr:row>75</xdr:row>
      <xdr:rowOff>11011</xdr:rowOff>
    </xdr:to>
    <xdr:sp macro="" textlink="">
      <xdr:nvSpPr>
        <xdr:cNvPr id="201" name="楕円 200"/>
        <xdr:cNvSpPr/>
      </xdr:nvSpPr>
      <xdr:spPr>
        <a:xfrm>
          <a:off x="1079500" y="127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27538</xdr:rowOff>
    </xdr:from>
    <xdr:ext cx="599010" cy="259045"/>
    <xdr:sp macro="" textlink="">
      <xdr:nvSpPr>
        <xdr:cNvPr id="202" name="テキスト ボックス 201"/>
        <xdr:cNvSpPr txBox="1"/>
      </xdr:nvSpPr>
      <xdr:spPr>
        <a:xfrm>
          <a:off x="830795" y="1254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162083</xdr:rowOff>
    </xdr:from>
    <xdr:to>
      <xdr:col>24</xdr:col>
      <xdr:colOff>63500</xdr:colOff>
      <xdr:row>95</xdr:row>
      <xdr:rowOff>47041</xdr:rowOff>
    </xdr:to>
    <xdr:cxnSp macro="">
      <xdr:nvCxnSpPr>
        <xdr:cNvPr id="232" name="直線コネクタ 231"/>
        <xdr:cNvCxnSpPr/>
      </xdr:nvCxnSpPr>
      <xdr:spPr>
        <a:xfrm flipV="1">
          <a:off x="3797300" y="16278383"/>
          <a:ext cx="838200" cy="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47041</xdr:rowOff>
    </xdr:from>
    <xdr:to>
      <xdr:col>19</xdr:col>
      <xdr:colOff>177800</xdr:colOff>
      <xdr:row>95</xdr:row>
      <xdr:rowOff>48622</xdr:rowOff>
    </xdr:to>
    <xdr:cxnSp macro="">
      <xdr:nvCxnSpPr>
        <xdr:cNvPr id="235" name="直線コネクタ 234"/>
        <xdr:cNvCxnSpPr/>
      </xdr:nvCxnSpPr>
      <xdr:spPr>
        <a:xfrm flipV="1">
          <a:off x="2908300" y="16334791"/>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39002</xdr:rowOff>
    </xdr:from>
    <xdr:to>
      <xdr:col>15</xdr:col>
      <xdr:colOff>50800</xdr:colOff>
      <xdr:row>95</xdr:row>
      <xdr:rowOff>48622</xdr:rowOff>
    </xdr:to>
    <xdr:cxnSp macro="">
      <xdr:nvCxnSpPr>
        <xdr:cNvPr id="238" name="直線コネクタ 237"/>
        <xdr:cNvCxnSpPr/>
      </xdr:nvCxnSpPr>
      <xdr:spPr>
        <a:xfrm>
          <a:off x="2019300" y="16326752"/>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39002</xdr:rowOff>
    </xdr:from>
    <xdr:to>
      <xdr:col>10</xdr:col>
      <xdr:colOff>114300</xdr:colOff>
      <xdr:row>95</xdr:row>
      <xdr:rowOff>50470</xdr:rowOff>
    </xdr:to>
    <xdr:cxnSp macro="">
      <xdr:nvCxnSpPr>
        <xdr:cNvPr id="241" name="直線コネクタ 240"/>
        <xdr:cNvCxnSpPr/>
      </xdr:nvCxnSpPr>
      <xdr:spPr>
        <a:xfrm flipV="1">
          <a:off x="1130300" y="16326752"/>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111283</xdr:rowOff>
    </xdr:from>
    <xdr:to>
      <xdr:col>24</xdr:col>
      <xdr:colOff>114300</xdr:colOff>
      <xdr:row>95</xdr:row>
      <xdr:rowOff>41433</xdr:rowOff>
    </xdr:to>
    <xdr:sp macro="" textlink="">
      <xdr:nvSpPr>
        <xdr:cNvPr id="251" name="楕円 250"/>
        <xdr:cNvSpPr/>
      </xdr:nvSpPr>
      <xdr:spPr>
        <a:xfrm>
          <a:off x="4584700" y="162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134160</xdr:rowOff>
    </xdr:from>
    <xdr:ext cx="534377" cy="259045"/>
    <xdr:sp macro="" textlink="">
      <xdr:nvSpPr>
        <xdr:cNvPr id="252" name="衛生費該当値テキスト"/>
        <xdr:cNvSpPr txBox="1"/>
      </xdr:nvSpPr>
      <xdr:spPr>
        <a:xfrm>
          <a:off x="4686300" y="1607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167691</xdr:rowOff>
    </xdr:from>
    <xdr:to>
      <xdr:col>20</xdr:col>
      <xdr:colOff>38100</xdr:colOff>
      <xdr:row>95</xdr:row>
      <xdr:rowOff>97841</xdr:rowOff>
    </xdr:to>
    <xdr:sp macro="" textlink="">
      <xdr:nvSpPr>
        <xdr:cNvPr id="253" name="楕円 252"/>
        <xdr:cNvSpPr/>
      </xdr:nvSpPr>
      <xdr:spPr>
        <a:xfrm>
          <a:off x="3746500" y="162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114368</xdr:rowOff>
    </xdr:from>
    <xdr:ext cx="534377" cy="259045"/>
    <xdr:sp macro="" textlink="">
      <xdr:nvSpPr>
        <xdr:cNvPr id="254" name="テキスト ボックス 253"/>
        <xdr:cNvSpPr txBox="1"/>
      </xdr:nvSpPr>
      <xdr:spPr>
        <a:xfrm>
          <a:off x="3530111" y="1605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169272</xdr:rowOff>
    </xdr:from>
    <xdr:to>
      <xdr:col>15</xdr:col>
      <xdr:colOff>101600</xdr:colOff>
      <xdr:row>95</xdr:row>
      <xdr:rowOff>99422</xdr:rowOff>
    </xdr:to>
    <xdr:sp macro="" textlink="">
      <xdr:nvSpPr>
        <xdr:cNvPr id="255" name="楕円 254"/>
        <xdr:cNvSpPr/>
      </xdr:nvSpPr>
      <xdr:spPr>
        <a:xfrm>
          <a:off x="2857500" y="162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115949</xdr:rowOff>
    </xdr:from>
    <xdr:ext cx="534377" cy="259045"/>
    <xdr:sp macro="" textlink="">
      <xdr:nvSpPr>
        <xdr:cNvPr id="256" name="テキスト ボックス 255"/>
        <xdr:cNvSpPr txBox="1"/>
      </xdr:nvSpPr>
      <xdr:spPr>
        <a:xfrm>
          <a:off x="2641111" y="16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159652</xdr:rowOff>
    </xdr:from>
    <xdr:to>
      <xdr:col>10</xdr:col>
      <xdr:colOff>165100</xdr:colOff>
      <xdr:row>95</xdr:row>
      <xdr:rowOff>89802</xdr:rowOff>
    </xdr:to>
    <xdr:sp macro="" textlink="">
      <xdr:nvSpPr>
        <xdr:cNvPr id="257" name="楕円 256"/>
        <xdr:cNvSpPr/>
      </xdr:nvSpPr>
      <xdr:spPr>
        <a:xfrm>
          <a:off x="1968500" y="162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106329</xdr:rowOff>
    </xdr:from>
    <xdr:ext cx="534377" cy="259045"/>
    <xdr:sp macro="" textlink="">
      <xdr:nvSpPr>
        <xdr:cNvPr id="258" name="テキスト ボックス 257"/>
        <xdr:cNvSpPr txBox="1"/>
      </xdr:nvSpPr>
      <xdr:spPr>
        <a:xfrm>
          <a:off x="1752111" y="160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171120</xdr:rowOff>
    </xdr:from>
    <xdr:to>
      <xdr:col>6</xdr:col>
      <xdr:colOff>38100</xdr:colOff>
      <xdr:row>95</xdr:row>
      <xdr:rowOff>101270</xdr:rowOff>
    </xdr:to>
    <xdr:sp macro="" textlink="">
      <xdr:nvSpPr>
        <xdr:cNvPr id="259" name="楕円 258"/>
        <xdr:cNvSpPr/>
      </xdr:nvSpPr>
      <xdr:spPr>
        <a:xfrm>
          <a:off x="1079500" y="162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117797</xdr:rowOff>
    </xdr:from>
    <xdr:ext cx="534377" cy="259045"/>
    <xdr:sp macro="" textlink="">
      <xdr:nvSpPr>
        <xdr:cNvPr id="260" name="テキスト ボックス 259"/>
        <xdr:cNvSpPr txBox="1"/>
      </xdr:nvSpPr>
      <xdr:spPr>
        <a:xfrm>
          <a:off x="863111" y="160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29606</xdr:rowOff>
    </xdr:from>
    <xdr:to>
      <xdr:col>55</xdr:col>
      <xdr:colOff>0</xdr:colOff>
      <xdr:row>38</xdr:row>
      <xdr:rowOff>88722</xdr:rowOff>
    </xdr:to>
    <xdr:cxnSp macro="">
      <xdr:nvCxnSpPr>
        <xdr:cNvPr id="287" name="直線コネクタ 286"/>
        <xdr:cNvCxnSpPr/>
      </xdr:nvCxnSpPr>
      <xdr:spPr>
        <a:xfrm flipV="1">
          <a:off x="9639300" y="6544706"/>
          <a:ext cx="8382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88722</xdr:rowOff>
    </xdr:from>
    <xdr:to>
      <xdr:col>50</xdr:col>
      <xdr:colOff>114300</xdr:colOff>
      <xdr:row>38</xdr:row>
      <xdr:rowOff>95077</xdr:rowOff>
    </xdr:to>
    <xdr:cxnSp macro="">
      <xdr:nvCxnSpPr>
        <xdr:cNvPr id="290" name="直線コネクタ 289"/>
        <xdr:cNvCxnSpPr/>
      </xdr:nvCxnSpPr>
      <xdr:spPr>
        <a:xfrm flipV="1">
          <a:off x="8750300" y="6603822"/>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47665</xdr:rowOff>
    </xdr:from>
    <xdr:to>
      <xdr:col>45</xdr:col>
      <xdr:colOff>177800</xdr:colOff>
      <xdr:row>38</xdr:row>
      <xdr:rowOff>95077</xdr:rowOff>
    </xdr:to>
    <xdr:cxnSp macro="">
      <xdr:nvCxnSpPr>
        <xdr:cNvPr id="293" name="直線コネクタ 292"/>
        <xdr:cNvCxnSpPr/>
      </xdr:nvCxnSpPr>
      <xdr:spPr>
        <a:xfrm>
          <a:off x="7861300" y="6562765"/>
          <a:ext cx="8890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36510</xdr:rowOff>
    </xdr:from>
    <xdr:to>
      <xdr:col>41</xdr:col>
      <xdr:colOff>50800</xdr:colOff>
      <xdr:row>38</xdr:row>
      <xdr:rowOff>47665</xdr:rowOff>
    </xdr:to>
    <xdr:cxnSp macro="">
      <xdr:nvCxnSpPr>
        <xdr:cNvPr id="296" name="直線コネクタ 295"/>
        <xdr:cNvCxnSpPr/>
      </xdr:nvCxnSpPr>
      <xdr:spPr>
        <a:xfrm>
          <a:off x="6972300" y="6551610"/>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150256</xdr:rowOff>
    </xdr:from>
    <xdr:to>
      <xdr:col>55</xdr:col>
      <xdr:colOff>50800</xdr:colOff>
      <xdr:row>38</xdr:row>
      <xdr:rowOff>80406</xdr:rowOff>
    </xdr:to>
    <xdr:sp macro="" textlink="">
      <xdr:nvSpPr>
        <xdr:cNvPr id="306" name="楕円 305"/>
        <xdr:cNvSpPr/>
      </xdr:nvSpPr>
      <xdr:spPr>
        <a:xfrm>
          <a:off x="104267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109633</xdr:rowOff>
    </xdr:from>
    <xdr:ext cx="469744" cy="259045"/>
    <xdr:sp macro="" textlink="">
      <xdr:nvSpPr>
        <xdr:cNvPr id="307" name="労働費該当値テキスト"/>
        <xdr:cNvSpPr txBox="1"/>
      </xdr:nvSpPr>
      <xdr:spPr>
        <a:xfrm>
          <a:off x="10528300" y="62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37922</xdr:rowOff>
    </xdr:from>
    <xdr:to>
      <xdr:col>50</xdr:col>
      <xdr:colOff>165100</xdr:colOff>
      <xdr:row>38</xdr:row>
      <xdr:rowOff>139522</xdr:rowOff>
    </xdr:to>
    <xdr:sp macro="" textlink="">
      <xdr:nvSpPr>
        <xdr:cNvPr id="308" name="楕円 307"/>
        <xdr:cNvSpPr/>
      </xdr:nvSpPr>
      <xdr:spPr>
        <a:xfrm>
          <a:off x="95885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130649</xdr:rowOff>
    </xdr:from>
    <xdr:ext cx="469744" cy="259045"/>
    <xdr:sp macro="" textlink="">
      <xdr:nvSpPr>
        <xdr:cNvPr id="309" name="テキスト ボックス 308"/>
        <xdr:cNvSpPr txBox="1"/>
      </xdr:nvSpPr>
      <xdr:spPr>
        <a:xfrm>
          <a:off x="9404428" y="664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44277</xdr:rowOff>
    </xdr:from>
    <xdr:to>
      <xdr:col>46</xdr:col>
      <xdr:colOff>38100</xdr:colOff>
      <xdr:row>38</xdr:row>
      <xdr:rowOff>145877</xdr:rowOff>
    </xdr:to>
    <xdr:sp macro="" textlink="">
      <xdr:nvSpPr>
        <xdr:cNvPr id="310" name="楕円 309"/>
        <xdr:cNvSpPr/>
      </xdr:nvSpPr>
      <xdr:spPr>
        <a:xfrm>
          <a:off x="8699500" y="65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137004</xdr:rowOff>
    </xdr:from>
    <xdr:ext cx="378565" cy="259045"/>
    <xdr:sp macro="" textlink="">
      <xdr:nvSpPr>
        <xdr:cNvPr id="311" name="テキスト ボックス 310"/>
        <xdr:cNvSpPr txBox="1"/>
      </xdr:nvSpPr>
      <xdr:spPr>
        <a:xfrm>
          <a:off x="8561017" y="6652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168315</xdr:rowOff>
    </xdr:from>
    <xdr:to>
      <xdr:col>41</xdr:col>
      <xdr:colOff>101600</xdr:colOff>
      <xdr:row>38</xdr:row>
      <xdr:rowOff>98465</xdr:rowOff>
    </xdr:to>
    <xdr:sp macro="" textlink="">
      <xdr:nvSpPr>
        <xdr:cNvPr id="312" name="楕円 311"/>
        <xdr:cNvSpPr/>
      </xdr:nvSpPr>
      <xdr:spPr>
        <a:xfrm>
          <a:off x="7810500" y="65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114993</xdr:rowOff>
    </xdr:from>
    <xdr:ext cx="469744" cy="259045"/>
    <xdr:sp macro="" textlink="">
      <xdr:nvSpPr>
        <xdr:cNvPr id="313" name="テキスト ボックス 312"/>
        <xdr:cNvSpPr txBox="1"/>
      </xdr:nvSpPr>
      <xdr:spPr>
        <a:xfrm>
          <a:off x="7626428" y="628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157160</xdr:rowOff>
    </xdr:from>
    <xdr:to>
      <xdr:col>36</xdr:col>
      <xdr:colOff>165100</xdr:colOff>
      <xdr:row>38</xdr:row>
      <xdr:rowOff>87309</xdr:rowOff>
    </xdr:to>
    <xdr:sp macro="" textlink="">
      <xdr:nvSpPr>
        <xdr:cNvPr id="314" name="楕円 313"/>
        <xdr:cNvSpPr/>
      </xdr:nvSpPr>
      <xdr:spPr>
        <a:xfrm>
          <a:off x="6921500" y="6500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103837</xdr:rowOff>
    </xdr:from>
    <xdr:ext cx="469744" cy="259045"/>
    <xdr:sp macro="" textlink="">
      <xdr:nvSpPr>
        <xdr:cNvPr id="315" name="テキスト ボックス 314"/>
        <xdr:cNvSpPr txBox="1"/>
      </xdr:nvSpPr>
      <xdr:spPr>
        <a:xfrm>
          <a:off x="6737428" y="62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78260</xdr:rowOff>
    </xdr:from>
    <xdr:to>
      <xdr:col>55</xdr:col>
      <xdr:colOff>0</xdr:colOff>
      <xdr:row>58</xdr:row>
      <xdr:rowOff>79518</xdr:rowOff>
    </xdr:to>
    <xdr:cxnSp macro="">
      <xdr:nvCxnSpPr>
        <xdr:cNvPr id="344" name="直線コネクタ 343"/>
        <xdr:cNvCxnSpPr/>
      </xdr:nvCxnSpPr>
      <xdr:spPr>
        <a:xfrm flipV="1">
          <a:off x="9639300" y="10022360"/>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79518</xdr:rowOff>
    </xdr:from>
    <xdr:to>
      <xdr:col>50</xdr:col>
      <xdr:colOff>114300</xdr:colOff>
      <xdr:row>58</xdr:row>
      <xdr:rowOff>80241</xdr:rowOff>
    </xdr:to>
    <xdr:cxnSp macro="">
      <xdr:nvCxnSpPr>
        <xdr:cNvPr id="347" name="直線コネクタ 346"/>
        <xdr:cNvCxnSpPr/>
      </xdr:nvCxnSpPr>
      <xdr:spPr>
        <a:xfrm flipV="1">
          <a:off x="8750300" y="10023618"/>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10396</xdr:rowOff>
    </xdr:from>
    <xdr:to>
      <xdr:col>45</xdr:col>
      <xdr:colOff>177800</xdr:colOff>
      <xdr:row>58</xdr:row>
      <xdr:rowOff>80241</xdr:rowOff>
    </xdr:to>
    <xdr:cxnSp macro="">
      <xdr:nvCxnSpPr>
        <xdr:cNvPr id="350" name="直線コネクタ 349"/>
        <xdr:cNvCxnSpPr/>
      </xdr:nvCxnSpPr>
      <xdr:spPr>
        <a:xfrm>
          <a:off x="7861300" y="9954496"/>
          <a:ext cx="889000" cy="6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10396</xdr:rowOff>
    </xdr:from>
    <xdr:to>
      <xdr:col>41</xdr:col>
      <xdr:colOff>50800</xdr:colOff>
      <xdr:row>58</xdr:row>
      <xdr:rowOff>110538</xdr:rowOff>
    </xdr:to>
    <xdr:cxnSp macro="">
      <xdr:nvCxnSpPr>
        <xdr:cNvPr id="353" name="直線コネクタ 352"/>
        <xdr:cNvCxnSpPr/>
      </xdr:nvCxnSpPr>
      <xdr:spPr>
        <a:xfrm flipV="1">
          <a:off x="6972300" y="9954496"/>
          <a:ext cx="889000" cy="10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27460</xdr:rowOff>
    </xdr:from>
    <xdr:to>
      <xdr:col>55</xdr:col>
      <xdr:colOff>50800</xdr:colOff>
      <xdr:row>58</xdr:row>
      <xdr:rowOff>129060</xdr:rowOff>
    </xdr:to>
    <xdr:sp macro="" textlink="">
      <xdr:nvSpPr>
        <xdr:cNvPr id="363" name="楕円 362"/>
        <xdr:cNvSpPr/>
      </xdr:nvSpPr>
      <xdr:spPr>
        <a:xfrm>
          <a:off x="10426700" y="99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50337</xdr:rowOff>
    </xdr:from>
    <xdr:ext cx="534377" cy="259045"/>
    <xdr:sp macro="" textlink="">
      <xdr:nvSpPr>
        <xdr:cNvPr id="364" name="農林水産業費該当値テキスト"/>
        <xdr:cNvSpPr txBox="1"/>
      </xdr:nvSpPr>
      <xdr:spPr>
        <a:xfrm>
          <a:off x="10528300" y="982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28718</xdr:rowOff>
    </xdr:from>
    <xdr:to>
      <xdr:col>50</xdr:col>
      <xdr:colOff>165100</xdr:colOff>
      <xdr:row>58</xdr:row>
      <xdr:rowOff>130318</xdr:rowOff>
    </xdr:to>
    <xdr:sp macro="" textlink="">
      <xdr:nvSpPr>
        <xdr:cNvPr id="365" name="楕円 364"/>
        <xdr:cNvSpPr/>
      </xdr:nvSpPr>
      <xdr:spPr>
        <a:xfrm>
          <a:off x="9588500" y="99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146845</xdr:rowOff>
    </xdr:from>
    <xdr:ext cx="534377" cy="259045"/>
    <xdr:sp macro="" textlink="">
      <xdr:nvSpPr>
        <xdr:cNvPr id="366" name="テキスト ボックス 365"/>
        <xdr:cNvSpPr txBox="1"/>
      </xdr:nvSpPr>
      <xdr:spPr>
        <a:xfrm>
          <a:off x="9372111" y="974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29441</xdr:rowOff>
    </xdr:from>
    <xdr:to>
      <xdr:col>46</xdr:col>
      <xdr:colOff>38100</xdr:colOff>
      <xdr:row>58</xdr:row>
      <xdr:rowOff>131041</xdr:rowOff>
    </xdr:to>
    <xdr:sp macro="" textlink="">
      <xdr:nvSpPr>
        <xdr:cNvPr id="367" name="楕円 366"/>
        <xdr:cNvSpPr/>
      </xdr:nvSpPr>
      <xdr:spPr>
        <a:xfrm>
          <a:off x="8699500" y="99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147568</xdr:rowOff>
    </xdr:from>
    <xdr:ext cx="534377" cy="259045"/>
    <xdr:sp macro="" textlink="">
      <xdr:nvSpPr>
        <xdr:cNvPr id="368" name="テキスト ボックス 367"/>
        <xdr:cNvSpPr txBox="1"/>
      </xdr:nvSpPr>
      <xdr:spPr>
        <a:xfrm>
          <a:off x="8483111" y="97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131046</xdr:rowOff>
    </xdr:from>
    <xdr:to>
      <xdr:col>41</xdr:col>
      <xdr:colOff>101600</xdr:colOff>
      <xdr:row>58</xdr:row>
      <xdr:rowOff>61196</xdr:rowOff>
    </xdr:to>
    <xdr:sp macro="" textlink="">
      <xdr:nvSpPr>
        <xdr:cNvPr id="369" name="楕円 368"/>
        <xdr:cNvSpPr/>
      </xdr:nvSpPr>
      <xdr:spPr>
        <a:xfrm>
          <a:off x="7810500" y="99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77723</xdr:rowOff>
    </xdr:from>
    <xdr:ext cx="534377" cy="259045"/>
    <xdr:sp macro="" textlink="">
      <xdr:nvSpPr>
        <xdr:cNvPr id="370" name="テキスト ボックス 369"/>
        <xdr:cNvSpPr txBox="1"/>
      </xdr:nvSpPr>
      <xdr:spPr>
        <a:xfrm>
          <a:off x="7594111" y="96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59738</xdr:rowOff>
    </xdr:from>
    <xdr:to>
      <xdr:col>36</xdr:col>
      <xdr:colOff>165100</xdr:colOff>
      <xdr:row>58</xdr:row>
      <xdr:rowOff>161338</xdr:rowOff>
    </xdr:to>
    <xdr:sp macro="" textlink="">
      <xdr:nvSpPr>
        <xdr:cNvPr id="371" name="楕円 370"/>
        <xdr:cNvSpPr/>
      </xdr:nvSpPr>
      <xdr:spPr>
        <a:xfrm>
          <a:off x="6921500" y="100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152465</xdr:rowOff>
    </xdr:from>
    <xdr:ext cx="534377" cy="259045"/>
    <xdr:sp macro="" textlink="">
      <xdr:nvSpPr>
        <xdr:cNvPr id="372" name="テキスト ボックス 371"/>
        <xdr:cNvSpPr txBox="1"/>
      </xdr:nvSpPr>
      <xdr:spPr>
        <a:xfrm>
          <a:off x="6705111" y="100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101161</xdr:rowOff>
    </xdr:from>
    <xdr:to>
      <xdr:col>55</xdr:col>
      <xdr:colOff>0</xdr:colOff>
      <xdr:row>77</xdr:row>
      <xdr:rowOff>15551</xdr:rowOff>
    </xdr:to>
    <xdr:cxnSp macro="">
      <xdr:nvCxnSpPr>
        <xdr:cNvPr id="401" name="直線コネクタ 400"/>
        <xdr:cNvCxnSpPr/>
      </xdr:nvCxnSpPr>
      <xdr:spPr>
        <a:xfrm flipV="1">
          <a:off x="9639300" y="13131361"/>
          <a:ext cx="8382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15551</xdr:rowOff>
    </xdr:from>
    <xdr:to>
      <xdr:col>50</xdr:col>
      <xdr:colOff>114300</xdr:colOff>
      <xdr:row>77</xdr:row>
      <xdr:rowOff>56317</xdr:rowOff>
    </xdr:to>
    <xdr:cxnSp macro="">
      <xdr:nvCxnSpPr>
        <xdr:cNvPr id="404" name="直線コネクタ 403"/>
        <xdr:cNvCxnSpPr/>
      </xdr:nvCxnSpPr>
      <xdr:spPr>
        <a:xfrm flipV="1">
          <a:off x="8750300" y="13217201"/>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10389</xdr:rowOff>
    </xdr:from>
    <xdr:to>
      <xdr:col>45</xdr:col>
      <xdr:colOff>177800</xdr:colOff>
      <xdr:row>77</xdr:row>
      <xdr:rowOff>56317</xdr:rowOff>
    </xdr:to>
    <xdr:cxnSp macro="">
      <xdr:nvCxnSpPr>
        <xdr:cNvPr id="407" name="直線コネクタ 406"/>
        <xdr:cNvCxnSpPr/>
      </xdr:nvCxnSpPr>
      <xdr:spPr>
        <a:xfrm>
          <a:off x="7861300" y="13212039"/>
          <a:ext cx="889000" cy="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10389</xdr:rowOff>
    </xdr:from>
    <xdr:to>
      <xdr:col>41</xdr:col>
      <xdr:colOff>50800</xdr:colOff>
      <xdr:row>77</xdr:row>
      <xdr:rowOff>113773</xdr:rowOff>
    </xdr:to>
    <xdr:cxnSp macro="">
      <xdr:nvCxnSpPr>
        <xdr:cNvPr id="410" name="直線コネクタ 409"/>
        <xdr:cNvCxnSpPr/>
      </xdr:nvCxnSpPr>
      <xdr:spPr>
        <a:xfrm flipV="1">
          <a:off x="6972300" y="13212039"/>
          <a:ext cx="889000" cy="10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50361</xdr:rowOff>
    </xdr:from>
    <xdr:to>
      <xdr:col>55</xdr:col>
      <xdr:colOff>50800</xdr:colOff>
      <xdr:row>76</xdr:row>
      <xdr:rowOff>151961</xdr:rowOff>
    </xdr:to>
    <xdr:sp macro="" textlink="">
      <xdr:nvSpPr>
        <xdr:cNvPr id="420" name="楕円 419"/>
        <xdr:cNvSpPr/>
      </xdr:nvSpPr>
      <xdr:spPr>
        <a:xfrm>
          <a:off x="10426700" y="1308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73239</xdr:rowOff>
    </xdr:from>
    <xdr:ext cx="534377" cy="259045"/>
    <xdr:sp macro="" textlink="">
      <xdr:nvSpPr>
        <xdr:cNvPr id="421" name="商工費該当値テキスト"/>
        <xdr:cNvSpPr txBox="1"/>
      </xdr:nvSpPr>
      <xdr:spPr>
        <a:xfrm>
          <a:off x="10528300" y="129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136201</xdr:rowOff>
    </xdr:from>
    <xdr:to>
      <xdr:col>50</xdr:col>
      <xdr:colOff>165100</xdr:colOff>
      <xdr:row>77</xdr:row>
      <xdr:rowOff>66351</xdr:rowOff>
    </xdr:to>
    <xdr:sp macro="" textlink="">
      <xdr:nvSpPr>
        <xdr:cNvPr id="422" name="楕円 421"/>
        <xdr:cNvSpPr/>
      </xdr:nvSpPr>
      <xdr:spPr>
        <a:xfrm>
          <a:off x="9588500" y="131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82878</xdr:rowOff>
    </xdr:from>
    <xdr:ext cx="534377" cy="259045"/>
    <xdr:sp macro="" textlink="">
      <xdr:nvSpPr>
        <xdr:cNvPr id="423" name="テキスト ボックス 422"/>
        <xdr:cNvSpPr txBox="1"/>
      </xdr:nvSpPr>
      <xdr:spPr>
        <a:xfrm>
          <a:off x="9372111" y="1294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5517</xdr:rowOff>
    </xdr:from>
    <xdr:to>
      <xdr:col>46</xdr:col>
      <xdr:colOff>38100</xdr:colOff>
      <xdr:row>77</xdr:row>
      <xdr:rowOff>107117</xdr:rowOff>
    </xdr:to>
    <xdr:sp macro="" textlink="">
      <xdr:nvSpPr>
        <xdr:cNvPr id="424" name="楕円 423"/>
        <xdr:cNvSpPr/>
      </xdr:nvSpPr>
      <xdr:spPr>
        <a:xfrm>
          <a:off x="8699500" y="1320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123644</xdr:rowOff>
    </xdr:from>
    <xdr:ext cx="534377" cy="259045"/>
    <xdr:sp macro="" textlink="">
      <xdr:nvSpPr>
        <xdr:cNvPr id="425" name="テキスト ボックス 424"/>
        <xdr:cNvSpPr txBox="1"/>
      </xdr:nvSpPr>
      <xdr:spPr>
        <a:xfrm>
          <a:off x="8483111" y="129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131039</xdr:rowOff>
    </xdr:from>
    <xdr:to>
      <xdr:col>41</xdr:col>
      <xdr:colOff>101600</xdr:colOff>
      <xdr:row>77</xdr:row>
      <xdr:rowOff>61189</xdr:rowOff>
    </xdr:to>
    <xdr:sp macro="" textlink="">
      <xdr:nvSpPr>
        <xdr:cNvPr id="426" name="楕円 425"/>
        <xdr:cNvSpPr/>
      </xdr:nvSpPr>
      <xdr:spPr>
        <a:xfrm>
          <a:off x="7810500" y="131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77716</xdr:rowOff>
    </xdr:from>
    <xdr:ext cx="534377" cy="259045"/>
    <xdr:sp macro="" textlink="">
      <xdr:nvSpPr>
        <xdr:cNvPr id="427" name="テキスト ボックス 426"/>
        <xdr:cNvSpPr txBox="1"/>
      </xdr:nvSpPr>
      <xdr:spPr>
        <a:xfrm>
          <a:off x="7594111" y="129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62973</xdr:rowOff>
    </xdr:from>
    <xdr:to>
      <xdr:col>36</xdr:col>
      <xdr:colOff>165100</xdr:colOff>
      <xdr:row>77</xdr:row>
      <xdr:rowOff>164573</xdr:rowOff>
    </xdr:to>
    <xdr:sp macro="" textlink="">
      <xdr:nvSpPr>
        <xdr:cNvPr id="428" name="楕円 427"/>
        <xdr:cNvSpPr/>
      </xdr:nvSpPr>
      <xdr:spPr>
        <a:xfrm>
          <a:off x="6921500" y="132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9650</xdr:rowOff>
    </xdr:from>
    <xdr:ext cx="534377" cy="259045"/>
    <xdr:sp macro="" textlink="">
      <xdr:nvSpPr>
        <xdr:cNvPr id="429" name="テキスト ボックス 428"/>
        <xdr:cNvSpPr txBox="1"/>
      </xdr:nvSpPr>
      <xdr:spPr>
        <a:xfrm>
          <a:off x="6705111" y="130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157257</xdr:rowOff>
    </xdr:from>
    <xdr:to>
      <xdr:col>55</xdr:col>
      <xdr:colOff>0</xdr:colOff>
      <xdr:row>98</xdr:row>
      <xdr:rowOff>31809</xdr:rowOff>
    </xdr:to>
    <xdr:cxnSp macro="">
      <xdr:nvCxnSpPr>
        <xdr:cNvPr id="458" name="直線コネクタ 457"/>
        <xdr:cNvCxnSpPr/>
      </xdr:nvCxnSpPr>
      <xdr:spPr>
        <a:xfrm>
          <a:off x="9639300" y="16787907"/>
          <a:ext cx="8382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157257</xdr:rowOff>
    </xdr:from>
    <xdr:to>
      <xdr:col>50</xdr:col>
      <xdr:colOff>114300</xdr:colOff>
      <xdr:row>98</xdr:row>
      <xdr:rowOff>45486</xdr:rowOff>
    </xdr:to>
    <xdr:cxnSp macro="">
      <xdr:nvCxnSpPr>
        <xdr:cNvPr id="461" name="直線コネクタ 460"/>
        <xdr:cNvCxnSpPr/>
      </xdr:nvCxnSpPr>
      <xdr:spPr>
        <a:xfrm flipV="1">
          <a:off x="8750300" y="16787907"/>
          <a:ext cx="889000" cy="5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11123</xdr:rowOff>
    </xdr:from>
    <xdr:to>
      <xdr:col>45</xdr:col>
      <xdr:colOff>177800</xdr:colOff>
      <xdr:row>98</xdr:row>
      <xdr:rowOff>45486</xdr:rowOff>
    </xdr:to>
    <xdr:cxnSp macro="">
      <xdr:nvCxnSpPr>
        <xdr:cNvPr id="464" name="直線コネクタ 463"/>
        <xdr:cNvCxnSpPr/>
      </xdr:nvCxnSpPr>
      <xdr:spPr>
        <a:xfrm>
          <a:off x="7861300" y="16813223"/>
          <a:ext cx="889000" cy="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11123</xdr:rowOff>
    </xdr:from>
    <xdr:to>
      <xdr:col>41</xdr:col>
      <xdr:colOff>50800</xdr:colOff>
      <xdr:row>98</xdr:row>
      <xdr:rowOff>25994</xdr:rowOff>
    </xdr:to>
    <xdr:cxnSp macro="">
      <xdr:nvCxnSpPr>
        <xdr:cNvPr id="467" name="直線コネクタ 466"/>
        <xdr:cNvCxnSpPr/>
      </xdr:nvCxnSpPr>
      <xdr:spPr>
        <a:xfrm flipV="1">
          <a:off x="6972300" y="16813223"/>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152459</xdr:rowOff>
    </xdr:from>
    <xdr:to>
      <xdr:col>55</xdr:col>
      <xdr:colOff>50800</xdr:colOff>
      <xdr:row>98</xdr:row>
      <xdr:rowOff>82609</xdr:rowOff>
    </xdr:to>
    <xdr:sp macro="" textlink="">
      <xdr:nvSpPr>
        <xdr:cNvPr id="477" name="楕円 476"/>
        <xdr:cNvSpPr/>
      </xdr:nvSpPr>
      <xdr:spPr>
        <a:xfrm>
          <a:off x="10426700" y="167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111836</xdr:rowOff>
    </xdr:from>
    <xdr:ext cx="534377" cy="259045"/>
    <xdr:sp macro="" textlink="">
      <xdr:nvSpPr>
        <xdr:cNvPr id="478" name="土木費該当値テキスト"/>
        <xdr:cNvSpPr txBox="1"/>
      </xdr:nvSpPr>
      <xdr:spPr>
        <a:xfrm>
          <a:off x="10528300" y="1657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106457</xdr:rowOff>
    </xdr:from>
    <xdr:to>
      <xdr:col>50</xdr:col>
      <xdr:colOff>165100</xdr:colOff>
      <xdr:row>98</xdr:row>
      <xdr:rowOff>36607</xdr:rowOff>
    </xdr:to>
    <xdr:sp macro="" textlink="">
      <xdr:nvSpPr>
        <xdr:cNvPr id="479" name="楕円 478"/>
        <xdr:cNvSpPr/>
      </xdr:nvSpPr>
      <xdr:spPr>
        <a:xfrm>
          <a:off x="9588500" y="167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53134</xdr:rowOff>
    </xdr:from>
    <xdr:ext cx="534377" cy="259045"/>
    <xdr:sp macro="" textlink="">
      <xdr:nvSpPr>
        <xdr:cNvPr id="480" name="テキスト ボックス 479"/>
        <xdr:cNvSpPr txBox="1"/>
      </xdr:nvSpPr>
      <xdr:spPr>
        <a:xfrm>
          <a:off x="9372111" y="165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166136</xdr:rowOff>
    </xdr:from>
    <xdr:to>
      <xdr:col>46</xdr:col>
      <xdr:colOff>38100</xdr:colOff>
      <xdr:row>98</xdr:row>
      <xdr:rowOff>96286</xdr:rowOff>
    </xdr:to>
    <xdr:sp macro="" textlink="">
      <xdr:nvSpPr>
        <xdr:cNvPr id="481" name="楕円 480"/>
        <xdr:cNvSpPr/>
      </xdr:nvSpPr>
      <xdr:spPr>
        <a:xfrm>
          <a:off x="8699500" y="167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112813</xdr:rowOff>
    </xdr:from>
    <xdr:ext cx="534377" cy="259045"/>
    <xdr:sp macro="" textlink="">
      <xdr:nvSpPr>
        <xdr:cNvPr id="482" name="テキスト ボックス 481"/>
        <xdr:cNvSpPr txBox="1"/>
      </xdr:nvSpPr>
      <xdr:spPr>
        <a:xfrm>
          <a:off x="8483111" y="165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131773</xdr:rowOff>
    </xdr:from>
    <xdr:to>
      <xdr:col>41</xdr:col>
      <xdr:colOff>101600</xdr:colOff>
      <xdr:row>98</xdr:row>
      <xdr:rowOff>61923</xdr:rowOff>
    </xdr:to>
    <xdr:sp macro="" textlink="">
      <xdr:nvSpPr>
        <xdr:cNvPr id="483" name="楕円 482"/>
        <xdr:cNvSpPr/>
      </xdr:nvSpPr>
      <xdr:spPr>
        <a:xfrm>
          <a:off x="7810500" y="167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78450</xdr:rowOff>
    </xdr:from>
    <xdr:ext cx="534377" cy="259045"/>
    <xdr:sp macro="" textlink="">
      <xdr:nvSpPr>
        <xdr:cNvPr id="484" name="テキスト ボックス 483"/>
        <xdr:cNvSpPr txBox="1"/>
      </xdr:nvSpPr>
      <xdr:spPr>
        <a:xfrm>
          <a:off x="7594111" y="1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146644</xdr:rowOff>
    </xdr:from>
    <xdr:to>
      <xdr:col>36</xdr:col>
      <xdr:colOff>165100</xdr:colOff>
      <xdr:row>98</xdr:row>
      <xdr:rowOff>76794</xdr:rowOff>
    </xdr:to>
    <xdr:sp macro="" textlink="">
      <xdr:nvSpPr>
        <xdr:cNvPr id="485" name="楕円 484"/>
        <xdr:cNvSpPr/>
      </xdr:nvSpPr>
      <xdr:spPr>
        <a:xfrm>
          <a:off x="6921500" y="1677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93321</xdr:rowOff>
    </xdr:from>
    <xdr:ext cx="534377" cy="259045"/>
    <xdr:sp macro="" textlink="">
      <xdr:nvSpPr>
        <xdr:cNvPr id="486" name="テキスト ボックス 485"/>
        <xdr:cNvSpPr txBox="1"/>
      </xdr:nvSpPr>
      <xdr:spPr>
        <a:xfrm>
          <a:off x="6705111" y="165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57815</xdr:rowOff>
    </xdr:from>
    <xdr:to>
      <xdr:col>85</xdr:col>
      <xdr:colOff>127000</xdr:colOff>
      <xdr:row>37</xdr:row>
      <xdr:rowOff>75509</xdr:rowOff>
    </xdr:to>
    <xdr:cxnSp macro="">
      <xdr:nvCxnSpPr>
        <xdr:cNvPr id="514" name="直線コネクタ 513"/>
        <xdr:cNvCxnSpPr/>
      </xdr:nvCxnSpPr>
      <xdr:spPr>
        <a:xfrm flipV="1">
          <a:off x="15481300" y="6401465"/>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75509</xdr:rowOff>
    </xdr:from>
    <xdr:to>
      <xdr:col>81</xdr:col>
      <xdr:colOff>50800</xdr:colOff>
      <xdr:row>37</xdr:row>
      <xdr:rowOff>134031</xdr:rowOff>
    </xdr:to>
    <xdr:cxnSp macro="">
      <xdr:nvCxnSpPr>
        <xdr:cNvPr id="517" name="直線コネクタ 516"/>
        <xdr:cNvCxnSpPr/>
      </xdr:nvCxnSpPr>
      <xdr:spPr>
        <a:xfrm flipV="1">
          <a:off x="14592300" y="6419159"/>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134031</xdr:rowOff>
    </xdr:from>
    <xdr:to>
      <xdr:col>76</xdr:col>
      <xdr:colOff>114300</xdr:colOff>
      <xdr:row>38</xdr:row>
      <xdr:rowOff>5512</xdr:rowOff>
    </xdr:to>
    <xdr:cxnSp macro="">
      <xdr:nvCxnSpPr>
        <xdr:cNvPr id="520" name="直線コネクタ 519"/>
        <xdr:cNvCxnSpPr/>
      </xdr:nvCxnSpPr>
      <xdr:spPr>
        <a:xfrm flipV="1">
          <a:off x="13703300" y="6477681"/>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37104</xdr:rowOff>
    </xdr:from>
    <xdr:to>
      <xdr:col>71</xdr:col>
      <xdr:colOff>177800</xdr:colOff>
      <xdr:row>38</xdr:row>
      <xdr:rowOff>5512</xdr:rowOff>
    </xdr:to>
    <xdr:cxnSp macro="">
      <xdr:nvCxnSpPr>
        <xdr:cNvPr id="523" name="直線コネクタ 522"/>
        <xdr:cNvCxnSpPr/>
      </xdr:nvCxnSpPr>
      <xdr:spPr>
        <a:xfrm>
          <a:off x="12814300" y="6209304"/>
          <a:ext cx="889000" cy="3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7015</xdr:rowOff>
    </xdr:from>
    <xdr:to>
      <xdr:col>85</xdr:col>
      <xdr:colOff>177800</xdr:colOff>
      <xdr:row>37</xdr:row>
      <xdr:rowOff>108615</xdr:rowOff>
    </xdr:to>
    <xdr:sp macro="" textlink="">
      <xdr:nvSpPr>
        <xdr:cNvPr id="533" name="楕円 532"/>
        <xdr:cNvSpPr/>
      </xdr:nvSpPr>
      <xdr:spPr>
        <a:xfrm>
          <a:off x="162687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156892</xdr:rowOff>
    </xdr:from>
    <xdr:ext cx="534377" cy="259045"/>
    <xdr:sp macro="" textlink="">
      <xdr:nvSpPr>
        <xdr:cNvPr id="534" name="消防費該当値テキスト"/>
        <xdr:cNvSpPr txBox="1"/>
      </xdr:nvSpPr>
      <xdr:spPr>
        <a:xfrm>
          <a:off x="16370300" y="63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24709</xdr:rowOff>
    </xdr:from>
    <xdr:to>
      <xdr:col>81</xdr:col>
      <xdr:colOff>101600</xdr:colOff>
      <xdr:row>37</xdr:row>
      <xdr:rowOff>126309</xdr:rowOff>
    </xdr:to>
    <xdr:sp macro="" textlink="">
      <xdr:nvSpPr>
        <xdr:cNvPr id="535" name="楕円 534"/>
        <xdr:cNvSpPr/>
      </xdr:nvSpPr>
      <xdr:spPr>
        <a:xfrm>
          <a:off x="15430500" y="63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117436</xdr:rowOff>
    </xdr:from>
    <xdr:ext cx="534377" cy="259045"/>
    <xdr:sp macro="" textlink="">
      <xdr:nvSpPr>
        <xdr:cNvPr id="536" name="テキスト ボックス 535"/>
        <xdr:cNvSpPr txBox="1"/>
      </xdr:nvSpPr>
      <xdr:spPr>
        <a:xfrm>
          <a:off x="15214111" y="64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83231</xdr:rowOff>
    </xdr:from>
    <xdr:to>
      <xdr:col>76</xdr:col>
      <xdr:colOff>165100</xdr:colOff>
      <xdr:row>38</xdr:row>
      <xdr:rowOff>13381</xdr:rowOff>
    </xdr:to>
    <xdr:sp macro="" textlink="">
      <xdr:nvSpPr>
        <xdr:cNvPr id="537" name="楕円 536"/>
        <xdr:cNvSpPr/>
      </xdr:nvSpPr>
      <xdr:spPr>
        <a:xfrm>
          <a:off x="14541500" y="64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4508</xdr:rowOff>
    </xdr:from>
    <xdr:ext cx="534377" cy="259045"/>
    <xdr:sp macro="" textlink="">
      <xdr:nvSpPr>
        <xdr:cNvPr id="538" name="テキスト ボックス 537"/>
        <xdr:cNvSpPr txBox="1"/>
      </xdr:nvSpPr>
      <xdr:spPr>
        <a:xfrm>
          <a:off x="14325111" y="65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126162</xdr:rowOff>
    </xdr:from>
    <xdr:to>
      <xdr:col>72</xdr:col>
      <xdr:colOff>38100</xdr:colOff>
      <xdr:row>38</xdr:row>
      <xdr:rowOff>56311</xdr:rowOff>
    </xdr:to>
    <xdr:sp macro="" textlink="">
      <xdr:nvSpPr>
        <xdr:cNvPr id="539" name="楕円 538"/>
        <xdr:cNvSpPr/>
      </xdr:nvSpPr>
      <xdr:spPr>
        <a:xfrm>
          <a:off x="13652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47439</xdr:rowOff>
    </xdr:from>
    <xdr:ext cx="534377" cy="259045"/>
    <xdr:sp macro="" textlink="">
      <xdr:nvSpPr>
        <xdr:cNvPr id="540" name="テキスト ボックス 539"/>
        <xdr:cNvSpPr txBox="1"/>
      </xdr:nvSpPr>
      <xdr:spPr>
        <a:xfrm>
          <a:off x="13436111" y="65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157754</xdr:rowOff>
    </xdr:from>
    <xdr:to>
      <xdr:col>67</xdr:col>
      <xdr:colOff>101600</xdr:colOff>
      <xdr:row>36</xdr:row>
      <xdr:rowOff>87904</xdr:rowOff>
    </xdr:to>
    <xdr:sp macro="" textlink="">
      <xdr:nvSpPr>
        <xdr:cNvPr id="541" name="楕円 540"/>
        <xdr:cNvSpPr/>
      </xdr:nvSpPr>
      <xdr:spPr>
        <a:xfrm>
          <a:off x="12763500" y="615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104431</xdr:rowOff>
    </xdr:from>
    <xdr:ext cx="534377" cy="259045"/>
    <xdr:sp macro="" textlink="">
      <xdr:nvSpPr>
        <xdr:cNvPr id="542" name="テキスト ボックス 541"/>
        <xdr:cNvSpPr txBox="1"/>
      </xdr:nvSpPr>
      <xdr:spPr>
        <a:xfrm>
          <a:off x="12547111" y="59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111506</xdr:rowOff>
    </xdr:from>
    <xdr:to>
      <xdr:col>85</xdr:col>
      <xdr:colOff>127000</xdr:colOff>
      <xdr:row>57</xdr:row>
      <xdr:rowOff>122510</xdr:rowOff>
    </xdr:to>
    <xdr:cxnSp macro="">
      <xdr:nvCxnSpPr>
        <xdr:cNvPr id="570" name="直線コネクタ 569"/>
        <xdr:cNvCxnSpPr/>
      </xdr:nvCxnSpPr>
      <xdr:spPr>
        <a:xfrm flipV="1">
          <a:off x="15481300" y="9884156"/>
          <a:ext cx="8382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80462</xdr:rowOff>
    </xdr:from>
    <xdr:to>
      <xdr:col>81</xdr:col>
      <xdr:colOff>50800</xdr:colOff>
      <xdr:row>57</xdr:row>
      <xdr:rowOff>122510</xdr:rowOff>
    </xdr:to>
    <xdr:cxnSp macro="">
      <xdr:nvCxnSpPr>
        <xdr:cNvPr id="573" name="直線コネクタ 572"/>
        <xdr:cNvCxnSpPr/>
      </xdr:nvCxnSpPr>
      <xdr:spPr>
        <a:xfrm>
          <a:off x="14592300" y="9853112"/>
          <a:ext cx="889000" cy="4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80462</xdr:rowOff>
    </xdr:from>
    <xdr:to>
      <xdr:col>76</xdr:col>
      <xdr:colOff>114300</xdr:colOff>
      <xdr:row>57</xdr:row>
      <xdr:rowOff>99756</xdr:rowOff>
    </xdr:to>
    <xdr:cxnSp macro="">
      <xdr:nvCxnSpPr>
        <xdr:cNvPr id="576" name="直線コネクタ 575"/>
        <xdr:cNvCxnSpPr/>
      </xdr:nvCxnSpPr>
      <xdr:spPr>
        <a:xfrm flipV="1">
          <a:off x="13703300" y="9853112"/>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93462</xdr:rowOff>
    </xdr:from>
    <xdr:to>
      <xdr:col>71</xdr:col>
      <xdr:colOff>177800</xdr:colOff>
      <xdr:row>57</xdr:row>
      <xdr:rowOff>99756</xdr:rowOff>
    </xdr:to>
    <xdr:cxnSp macro="">
      <xdr:nvCxnSpPr>
        <xdr:cNvPr id="579" name="直線コネクタ 578"/>
        <xdr:cNvCxnSpPr/>
      </xdr:nvCxnSpPr>
      <xdr:spPr>
        <a:xfrm>
          <a:off x="12814300" y="9866112"/>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60706</xdr:rowOff>
    </xdr:from>
    <xdr:to>
      <xdr:col>85</xdr:col>
      <xdr:colOff>177800</xdr:colOff>
      <xdr:row>57</xdr:row>
      <xdr:rowOff>162306</xdr:rowOff>
    </xdr:to>
    <xdr:sp macro="" textlink="">
      <xdr:nvSpPr>
        <xdr:cNvPr id="589" name="楕円 588"/>
        <xdr:cNvSpPr/>
      </xdr:nvSpPr>
      <xdr:spPr>
        <a:xfrm>
          <a:off x="16268700" y="983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39133</xdr:rowOff>
    </xdr:from>
    <xdr:ext cx="534377" cy="259045"/>
    <xdr:sp macro="" textlink="">
      <xdr:nvSpPr>
        <xdr:cNvPr id="590" name="教育費該当値テキスト"/>
        <xdr:cNvSpPr txBox="1"/>
      </xdr:nvSpPr>
      <xdr:spPr>
        <a:xfrm>
          <a:off x="16370300" y="98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71710</xdr:rowOff>
    </xdr:from>
    <xdr:to>
      <xdr:col>81</xdr:col>
      <xdr:colOff>101600</xdr:colOff>
      <xdr:row>58</xdr:row>
      <xdr:rowOff>1860</xdr:rowOff>
    </xdr:to>
    <xdr:sp macro="" textlink="">
      <xdr:nvSpPr>
        <xdr:cNvPr id="591" name="楕円 590"/>
        <xdr:cNvSpPr/>
      </xdr:nvSpPr>
      <xdr:spPr>
        <a:xfrm>
          <a:off x="15430500" y="98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164437</xdr:rowOff>
    </xdr:from>
    <xdr:ext cx="534377" cy="259045"/>
    <xdr:sp macro="" textlink="">
      <xdr:nvSpPr>
        <xdr:cNvPr id="592" name="テキスト ボックス 591"/>
        <xdr:cNvSpPr txBox="1"/>
      </xdr:nvSpPr>
      <xdr:spPr>
        <a:xfrm>
          <a:off x="15214111" y="993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29662</xdr:rowOff>
    </xdr:from>
    <xdr:to>
      <xdr:col>76</xdr:col>
      <xdr:colOff>165100</xdr:colOff>
      <xdr:row>57</xdr:row>
      <xdr:rowOff>131262</xdr:rowOff>
    </xdr:to>
    <xdr:sp macro="" textlink="">
      <xdr:nvSpPr>
        <xdr:cNvPr id="593" name="楕円 592"/>
        <xdr:cNvSpPr/>
      </xdr:nvSpPr>
      <xdr:spPr>
        <a:xfrm>
          <a:off x="14541500" y="980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122389</xdr:rowOff>
    </xdr:from>
    <xdr:ext cx="534377" cy="259045"/>
    <xdr:sp macro="" textlink="">
      <xdr:nvSpPr>
        <xdr:cNvPr id="594" name="テキスト ボックス 593"/>
        <xdr:cNvSpPr txBox="1"/>
      </xdr:nvSpPr>
      <xdr:spPr>
        <a:xfrm>
          <a:off x="14325111" y="989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48956</xdr:rowOff>
    </xdr:from>
    <xdr:to>
      <xdr:col>72</xdr:col>
      <xdr:colOff>38100</xdr:colOff>
      <xdr:row>57</xdr:row>
      <xdr:rowOff>150556</xdr:rowOff>
    </xdr:to>
    <xdr:sp macro="" textlink="">
      <xdr:nvSpPr>
        <xdr:cNvPr id="595" name="楕円 594"/>
        <xdr:cNvSpPr/>
      </xdr:nvSpPr>
      <xdr:spPr>
        <a:xfrm>
          <a:off x="13652500" y="982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141683</xdr:rowOff>
    </xdr:from>
    <xdr:ext cx="534377" cy="259045"/>
    <xdr:sp macro="" textlink="">
      <xdr:nvSpPr>
        <xdr:cNvPr id="596" name="テキスト ボックス 595"/>
        <xdr:cNvSpPr txBox="1"/>
      </xdr:nvSpPr>
      <xdr:spPr>
        <a:xfrm>
          <a:off x="13436111" y="991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42662</xdr:rowOff>
    </xdr:from>
    <xdr:to>
      <xdr:col>67</xdr:col>
      <xdr:colOff>101600</xdr:colOff>
      <xdr:row>57</xdr:row>
      <xdr:rowOff>144262</xdr:rowOff>
    </xdr:to>
    <xdr:sp macro="" textlink="">
      <xdr:nvSpPr>
        <xdr:cNvPr id="597" name="楕円 596"/>
        <xdr:cNvSpPr/>
      </xdr:nvSpPr>
      <xdr:spPr>
        <a:xfrm>
          <a:off x="12763500" y="981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135389</xdr:rowOff>
    </xdr:from>
    <xdr:ext cx="534377" cy="259045"/>
    <xdr:sp macro="" textlink="">
      <xdr:nvSpPr>
        <xdr:cNvPr id="598" name="テキスト ボックス 597"/>
        <xdr:cNvSpPr txBox="1"/>
      </xdr:nvSpPr>
      <xdr:spPr>
        <a:xfrm>
          <a:off x="12547111" y="990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137922</xdr:rowOff>
    </xdr:from>
    <xdr:to>
      <xdr:col>85</xdr:col>
      <xdr:colOff>127000</xdr:colOff>
      <xdr:row>78</xdr:row>
      <xdr:rowOff>164731</xdr:rowOff>
    </xdr:to>
    <xdr:cxnSp macro="">
      <xdr:nvCxnSpPr>
        <xdr:cNvPr id="627" name="直線コネクタ 626"/>
        <xdr:cNvCxnSpPr/>
      </xdr:nvCxnSpPr>
      <xdr:spPr>
        <a:xfrm flipV="1">
          <a:off x="15481300" y="13511022"/>
          <a:ext cx="8382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164731</xdr:rowOff>
    </xdr:from>
    <xdr:to>
      <xdr:col>81</xdr:col>
      <xdr:colOff>50800</xdr:colOff>
      <xdr:row>79</xdr:row>
      <xdr:rowOff>37491</xdr:rowOff>
    </xdr:to>
    <xdr:cxnSp macro="">
      <xdr:nvCxnSpPr>
        <xdr:cNvPr id="630" name="直線コネクタ 629"/>
        <xdr:cNvCxnSpPr/>
      </xdr:nvCxnSpPr>
      <xdr:spPr>
        <a:xfrm flipV="1">
          <a:off x="14592300" y="13537831"/>
          <a:ext cx="889000" cy="4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116396</xdr:rowOff>
    </xdr:from>
    <xdr:to>
      <xdr:col>76</xdr:col>
      <xdr:colOff>114300</xdr:colOff>
      <xdr:row>79</xdr:row>
      <xdr:rowOff>37491</xdr:rowOff>
    </xdr:to>
    <xdr:cxnSp macro="">
      <xdr:nvCxnSpPr>
        <xdr:cNvPr id="633" name="直線コネクタ 632"/>
        <xdr:cNvCxnSpPr/>
      </xdr:nvCxnSpPr>
      <xdr:spPr>
        <a:xfrm>
          <a:off x="13703300" y="13489496"/>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41111</xdr:rowOff>
    </xdr:from>
    <xdr:to>
      <xdr:col>71</xdr:col>
      <xdr:colOff>177800</xdr:colOff>
      <xdr:row>78</xdr:row>
      <xdr:rowOff>116396</xdr:rowOff>
    </xdr:to>
    <xdr:cxnSp macro="">
      <xdr:nvCxnSpPr>
        <xdr:cNvPr id="636" name="直線コネクタ 635"/>
        <xdr:cNvCxnSpPr/>
      </xdr:nvCxnSpPr>
      <xdr:spPr>
        <a:xfrm>
          <a:off x="12814300" y="13242761"/>
          <a:ext cx="889000" cy="2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0" name="テキスト ボックス 639"/>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87122</xdr:rowOff>
    </xdr:from>
    <xdr:to>
      <xdr:col>85</xdr:col>
      <xdr:colOff>177800</xdr:colOff>
      <xdr:row>79</xdr:row>
      <xdr:rowOff>17272</xdr:rowOff>
    </xdr:to>
    <xdr:sp macro="" textlink="">
      <xdr:nvSpPr>
        <xdr:cNvPr id="646" name="楕円 645"/>
        <xdr:cNvSpPr/>
      </xdr:nvSpPr>
      <xdr:spPr>
        <a:xfrm>
          <a:off x="16268700" y="134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46499</xdr:rowOff>
    </xdr:from>
    <xdr:ext cx="469744" cy="259045"/>
    <xdr:sp macro="" textlink="">
      <xdr:nvSpPr>
        <xdr:cNvPr id="647" name="災害復旧費該当値テキスト"/>
        <xdr:cNvSpPr txBox="1"/>
      </xdr:nvSpPr>
      <xdr:spPr>
        <a:xfrm>
          <a:off x="16370300" y="1324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113931</xdr:rowOff>
    </xdr:from>
    <xdr:to>
      <xdr:col>81</xdr:col>
      <xdr:colOff>101600</xdr:colOff>
      <xdr:row>79</xdr:row>
      <xdr:rowOff>44081</xdr:rowOff>
    </xdr:to>
    <xdr:sp macro="" textlink="">
      <xdr:nvSpPr>
        <xdr:cNvPr id="648" name="楕円 647"/>
        <xdr:cNvSpPr/>
      </xdr:nvSpPr>
      <xdr:spPr>
        <a:xfrm>
          <a:off x="15430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60608</xdr:rowOff>
    </xdr:from>
    <xdr:ext cx="469744" cy="259045"/>
    <xdr:sp macro="" textlink="">
      <xdr:nvSpPr>
        <xdr:cNvPr id="649" name="テキスト ボックス 648"/>
        <xdr:cNvSpPr txBox="1"/>
      </xdr:nvSpPr>
      <xdr:spPr>
        <a:xfrm>
          <a:off x="15246428" y="1326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158141</xdr:rowOff>
    </xdr:from>
    <xdr:to>
      <xdr:col>76</xdr:col>
      <xdr:colOff>165100</xdr:colOff>
      <xdr:row>79</xdr:row>
      <xdr:rowOff>88291</xdr:rowOff>
    </xdr:to>
    <xdr:sp macro="" textlink="">
      <xdr:nvSpPr>
        <xdr:cNvPr id="650" name="楕円 649"/>
        <xdr:cNvSpPr/>
      </xdr:nvSpPr>
      <xdr:spPr>
        <a:xfrm>
          <a:off x="14541500" y="135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79418</xdr:rowOff>
    </xdr:from>
    <xdr:ext cx="378565" cy="259045"/>
    <xdr:sp macro="" textlink="">
      <xdr:nvSpPr>
        <xdr:cNvPr id="651" name="テキスト ボックス 650"/>
        <xdr:cNvSpPr txBox="1"/>
      </xdr:nvSpPr>
      <xdr:spPr>
        <a:xfrm>
          <a:off x="14403017" y="1362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65596</xdr:rowOff>
    </xdr:from>
    <xdr:to>
      <xdr:col>72</xdr:col>
      <xdr:colOff>38100</xdr:colOff>
      <xdr:row>78</xdr:row>
      <xdr:rowOff>167196</xdr:rowOff>
    </xdr:to>
    <xdr:sp macro="" textlink="">
      <xdr:nvSpPr>
        <xdr:cNvPr id="652" name="楕円 651"/>
        <xdr:cNvSpPr/>
      </xdr:nvSpPr>
      <xdr:spPr>
        <a:xfrm>
          <a:off x="13652500" y="13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12273</xdr:rowOff>
    </xdr:from>
    <xdr:ext cx="469744" cy="259045"/>
    <xdr:sp macro="" textlink="">
      <xdr:nvSpPr>
        <xdr:cNvPr id="653" name="テキスト ボックス 652"/>
        <xdr:cNvSpPr txBox="1"/>
      </xdr:nvSpPr>
      <xdr:spPr>
        <a:xfrm>
          <a:off x="13468428" y="1321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161761</xdr:rowOff>
    </xdr:from>
    <xdr:to>
      <xdr:col>67</xdr:col>
      <xdr:colOff>101600</xdr:colOff>
      <xdr:row>77</xdr:row>
      <xdr:rowOff>91911</xdr:rowOff>
    </xdr:to>
    <xdr:sp macro="" textlink="">
      <xdr:nvSpPr>
        <xdr:cNvPr id="654" name="楕円 653"/>
        <xdr:cNvSpPr/>
      </xdr:nvSpPr>
      <xdr:spPr>
        <a:xfrm>
          <a:off x="12763500" y="131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108437</xdr:rowOff>
    </xdr:from>
    <xdr:ext cx="534377" cy="259045"/>
    <xdr:sp macro="" textlink="">
      <xdr:nvSpPr>
        <xdr:cNvPr id="655" name="テキスト ボックス 654"/>
        <xdr:cNvSpPr txBox="1"/>
      </xdr:nvSpPr>
      <xdr:spPr>
        <a:xfrm>
          <a:off x="12547111" y="129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51558</xdr:rowOff>
    </xdr:from>
    <xdr:to>
      <xdr:col>85</xdr:col>
      <xdr:colOff>127000</xdr:colOff>
      <xdr:row>95</xdr:row>
      <xdr:rowOff>78191</xdr:rowOff>
    </xdr:to>
    <xdr:cxnSp macro="">
      <xdr:nvCxnSpPr>
        <xdr:cNvPr id="686" name="直線コネクタ 685"/>
        <xdr:cNvCxnSpPr/>
      </xdr:nvCxnSpPr>
      <xdr:spPr>
        <a:xfrm flipV="1">
          <a:off x="15481300" y="16339308"/>
          <a:ext cx="8382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12942</xdr:rowOff>
    </xdr:from>
    <xdr:to>
      <xdr:col>81</xdr:col>
      <xdr:colOff>50800</xdr:colOff>
      <xdr:row>95</xdr:row>
      <xdr:rowOff>78191</xdr:rowOff>
    </xdr:to>
    <xdr:cxnSp macro="">
      <xdr:nvCxnSpPr>
        <xdr:cNvPr id="689" name="直線コネクタ 688"/>
        <xdr:cNvCxnSpPr/>
      </xdr:nvCxnSpPr>
      <xdr:spPr>
        <a:xfrm>
          <a:off x="14592300" y="16300692"/>
          <a:ext cx="889000" cy="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161009</xdr:rowOff>
    </xdr:from>
    <xdr:to>
      <xdr:col>76</xdr:col>
      <xdr:colOff>114300</xdr:colOff>
      <xdr:row>95</xdr:row>
      <xdr:rowOff>12942</xdr:rowOff>
    </xdr:to>
    <xdr:cxnSp macro="">
      <xdr:nvCxnSpPr>
        <xdr:cNvPr id="692" name="直線コネクタ 691"/>
        <xdr:cNvCxnSpPr/>
      </xdr:nvCxnSpPr>
      <xdr:spPr>
        <a:xfrm>
          <a:off x="13703300" y="16277309"/>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116759</xdr:rowOff>
    </xdr:from>
    <xdr:to>
      <xdr:col>71</xdr:col>
      <xdr:colOff>177800</xdr:colOff>
      <xdr:row>94</xdr:row>
      <xdr:rowOff>161009</xdr:rowOff>
    </xdr:to>
    <xdr:cxnSp macro="">
      <xdr:nvCxnSpPr>
        <xdr:cNvPr id="695" name="直線コネクタ 694"/>
        <xdr:cNvCxnSpPr/>
      </xdr:nvCxnSpPr>
      <xdr:spPr>
        <a:xfrm>
          <a:off x="12814300" y="16233059"/>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758</xdr:rowOff>
    </xdr:from>
    <xdr:to>
      <xdr:col>85</xdr:col>
      <xdr:colOff>177800</xdr:colOff>
      <xdr:row>95</xdr:row>
      <xdr:rowOff>102358</xdr:rowOff>
    </xdr:to>
    <xdr:sp macro="" textlink="">
      <xdr:nvSpPr>
        <xdr:cNvPr id="705" name="楕円 704"/>
        <xdr:cNvSpPr/>
      </xdr:nvSpPr>
      <xdr:spPr>
        <a:xfrm>
          <a:off x="16268700" y="162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23635</xdr:rowOff>
    </xdr:from>
    <xdr:ext cx="534377" cy="259045"/>
    <xdr:sp macro="" textlink="">
      <xdr:nvSpPr>
        <xdr:cNvPr id="706" name="公債費該当値テキスト"/>
        <xdr:cNvSpPr txBox="1"/>
      </xdr:nvSpPr>
      <xdr:spPr>
        <a:xfrm>
          <a:off x="16370300" y="161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27391</xdr:rowOff>
    </xdr:from>
    <xdr:to>
      <xdr:col>81</xdr:col>
      <xdr:colOff>101600</xdr:colOff>
      <xdr:row>95</xdr:row>
      <xdr:rowOff>128991</xdr:rowOff>
    </xdr:to>
    <xdr:sp macro="" textlink="">
      <xdr:nvSpPr>
        <xdr:cNvPr id="707" name="楕円 706"/>
        <xdr:cNvSpPr/>
      </xdr:nvSpPr>
      <xdr:spPr>
        <a:xfrm>
          <a:off x="15430500" y="16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145518</xdr:rowOff>
    </xdr:from>
    <xdr:ext cx="534377" cy="259045"/>
    <xdr:sp macro="" textlink="">
      <xdr:nvSpPr>
        <xdr:cNvPr id="708" name="テキスト ボックス 707"/>
        <xdr:cNvSpPr txBox="1"/>
      </xdr:nvSpPr>
      <xdr:spPr>
        <a:xfrm>
          <a:off x="15214111" y="1609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133592</xdr:rowOff>
    </xdr:from>
    <xdr:to>
      <xdr:col>76</xdr:col>
      <xdr:colOff>165100</xdr:colOff>
      <xdr:row>95</xdr:row>
      <xdr:rowOff>63742</xdr:rowOff>
    </xdr:to>
    <xdr:sp macro="" textlink="">
      <xdr:nvSpPr>
        <xdr:cNvPr id="709" name="楕円 708"/>
        <xdr:cNvSpPr/>
      </xdr:nvSpPr>
      <xdr:spPr>
        <a:xfrm>
          <a:off x="14541500" y="162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80269</xdr:rowOff>
    </xdr:from>
    <xdr:ext cx="534377" cy="259045"/>
    <xdr:sp macro="" textlink="">
      <xdr:nvSpPr>
        <xdr:cNvPr id="710" name="テキスト ボックス 709"/>
        <xdr:cNvSpPr txBox="1"/>
      </xdr:nvSpPr>
      <xdr:spPr>
        <a:xfrm>
          <a:off x="14325111" y="160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110209</xdr:rowOff>
    </xdr:from>
    <xdr:to>
      <xdr:col>72</xdr:col>
      <xdr:colOff>38100</xdr:colOff>
      <xdr:row>95</xdr:row>
      <xdr:rowOff>40359</xdr:rowOff>
    </xdr:to>
    <xdr:sp macro="" textlink="">
      <xdr:nvSpPr>
        <xdr:cNvPr id="711" name="楕円 710"/>
        <xdr:cNvSpPr/>
      </xdr:nvSpPr>
      <xdr:spPr>
        <a:xfrm>
          <a:off x="13652500" y="162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56886</xdr:rowOff>
    </xdr:from>
    <xdr:ext cx="534377" cy="259045"/>
    <xdr:sp macro="" textlink="">
      <xdr:nvSpPr>
        <xdr:cNvPr id="712" name="テキスト ボックス 711"/>
        <xdr:cNvSpPr txBox="1"/>
      </xdr:nvSpPr>
      <xdr:spPr>
        <a:xfrm>
          <a:off x="13436111" y="1600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65959</xdr:rowOff>
    </xdr:from>
    <xdr:to>
      <xdr:col>67</xdr:col>
      <xdr:colOff>101600</xdr:colOff>
      <xdr:row>94</xdr:row>
      <xdr:rowOff>167559</xdr:rowOff>
    </xdr:to>
    <xdr:sp macro="" textlink="">
      <xdr:nvSpPr>
        <xdr:cNvPr id="713" name="楕円 712"/>
        <xdr:cNvSpPr/>
      </xdr:nvSpPr>
      <xdr:spPr>
        <a:xfrm>
          <a:off x="12763500" y="161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12636</xdr:rowOff>
    </xdr:from>
    <xdr:ext cx="534377" cy="259045"/>
    <xdr:sp macro="" textlink="">
      <xdr:nvSpPr>
        <xdr:cNvPr id="714" name="テキスト ボックス 713"/>
        <xdr:cNvSpPr txBox="1"/>
      </xdr:nvSpPr>
      <xdr:spPr>
        <a:xfrm>
          <a:off x="12547111" y="159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91,163</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100">
              <a:latin typeface="ＭＳ Ｐゴシック" panose="020B0600070205080204" pitchFamily="50" charset="-128"/>
              <a:ea typeface="ＭＳ Ｐゴシック" panose="020B0600070205080204" pitchFamily="50" charset="-128"/>
            </a:rPr>
            <a:t>31,177</a:t>
          </a:r>
          <a:r>
            <a:rPr kumimoji="1" lang="ja-JP" altLang="en-US" sz="1100">
              <a:latin typeface="ＭＳ Ｐゴシック" panose="020B0600070205080204" pitchFamily="50" charset="-128"/>
              <a:ea typeface="ＭＳ Ｐゴシック" panose="020B0600070205080204" pitchFamily="50" charset="-128"/>
            </a:rPr>
            <a:t>円上回った。これは、あきた未来づくりプロジェクト事業費等の増加によるものである。</a:t>
          </a: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162,041</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100">
              <a:latin typeface="ＭＳ Ｐゴシック" panose="020B0600070205080204" pitchFamily="50" charset="-128"/>
              <a:ea typeface="ＭＳ Ｐゴシック" panose="020B0600070205080204" pitchFamily="50" charset="-128"/>
            </a:rPr>
            <a:t>22,643</a:t>
          </a:r>
          <a:r>
            <a:rPr kumimoji="1" lang="ja-JP" altLang="en-US" sz="1100">
              <a:latin typeface="ＭＳ Ｐゴシック" panose="020B0600070205080204" pitchFamily="50" charset="-128"/>
              <a:ea typeface="ＭＳ Ｐゴシック" panose="020B0600070205080204" pitchFamily="50" charset="-128"/>
            </a:rPr>
            <a:t>円上回った。これは、生活保護費負担金返還金や生活保護費の増加によるものである。</a:t>
          </a: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58,825</a:t>
          </a:r>
          <a:r>
            <a:rPr kumimoji="1" lang="ja-JP" altLang="en-US" sz="1100">
              <a:latin typeface="ＭＳ Ｐゴシック" panose="020B0600070205080204" pitchFamily="50" charset="-128"/>
              <a:ea typeface="ＭＳ Ｐゴシック" panose="020B0600070205080204" pitchFamily="50" charset="-128"/>
            </a:rPr>
            <a:t>円となり、類似団体と比較して</a:t>
          </a:r>
          <a:r>
            <a:rPr kumimoji="1" lang="en-US" altLang="ja-JP" sz="1100">
              <a:latin typeface="ＭＳ Ｐゴシック" panose="020B0600070205080204" pitchFamily="50" charset="-128"/>
              <a:ea typeface="ＭＳ Ｐゴシック" panose="020B0600070205080204" pitchFamily="50" charset="-128"/>
            </a:rPr>
            <a:t>20,930</a:t>
          </a:r>
          <a:r>
            <a:rPr kumimoji="1" lang="ja-JP" altLang="en-US" sz="1100">
              <a:latin typeface="ＭＳ Ｐゴシック" panose="020B0600070205080204" pitchFamily="50" charset="-128"/>
              <a:ea typeface="ＭＳ Ｐゴシック" panose="020B0600070205080204" pitchFamily="50" charset="-128"/>
            </a:rPr>
            <a:t>円上回った。これは、市立病院の診療体制の確保等のため、病院事業会計への繰出の増加によるものである。</a:t>
          </a:r>
        </a:p>
        <a:p>
          <a:r>
            <a:rPr kumimoji="1" lang="ja-JP" altLang="en-US" sz="1100">
              <a:latin typeface="ＭＳ Ｐゴシック" panose="020B0600070205080204" pitchFamily="50" charset="-128"/>
              <a:ea typeface="ＭＳ Ｐゴシック" panose="020B0600070205080204" pitchFamily="50" charset="-128"/>
            </a:rPr>
            <a:t>土木費は住民一人当たり</a:t>
          </a:r>
          <a:r>
            <a:rPr kumimoji="1" lang="en-US" altLang="ja-JP" sz="1100">
              <a:latin typeface="ＭＳ Ｐゴシック" panose="020B0600070205080204" pitchFamily="50" charset="-128"/>
              <a:ea typeface="ＭＳ Ｐゴシック" panose="020B0600070205080204" pitchFamily="50" charset="-128"/>
            </a:rPr>
            <a:t>48,318</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100">
              <a:latin typeface="ＭＳ Ｐゴシック" panose="020B0600070205080204" pitchFamily="50" charset="-128"/>
              <a:ea typeface="ＭＳ Ｐゴシック" panose="020B0600070205080204" pitchFamily="50" charset="-128"/>
            </a:rPr>
            <a:t>4,759</a:t>
          </a:r>
          <a:r>
            <a:rPr kumimoji="1" lang="ja-JP" altLang="en-US" sz="1100">
              <a:latin typeface="ＭＳ Ｐゴシック" panose="020B0600070205080204" pitchFamily="50" charset="-128"/>
              <a:ea typeface="ＭＳ Ｐゴシック" panose="020B0600070205080204" pitchFamily="50" charset="-128"/>
            </a:rPr>
            <a:t>円上回ったが前年度と比べて</a:t>
          </a:r>
          <a:r>
            <a:rPr kumimoji="1" lang="en-US" altLang="ja-JP" sz="1100">
              <a:latin typeface="ＭＳ Ｐゴシック" panose="020B0600070205080204" pitchFamily="50" charset="-128"/>
              <a:ea typeface="ＭＳ Ｐゴシック" panose="020B0600070205080204" pitchFamily="50" charset="-128"/>
            </a:rPr>
            <a:t>12,074</a:t>
          </a:r>
          <a:r>
            <a:rPr kumimoji="1" lang="ja-JP" altLang="en-US" sz="1100">
              <a:latin typeface="ＭＳ Ｐゴシック" panose="020B0600070205080204" pitchFamily="50" charset="-128"/>
              <a:ea typeface="ＭＳ Ｐゴシック" panose="020B0600070205080204" pitchFamily="50" charset="-128"/>
            </a:rPr>
            <a:t>円減少した。これは、市営住宅の更新や除排雪経費の減少によるものである。</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43,100</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100">
              <a:latin typeface="ＭＳ Ｐゴシック" panose="020B0600070205080204" pitchFamily="50" charset="-128"/>
              <a:ea typeface="ＭＳ Ｐゴシック" panose="020B0600070205080204" pitchFamily="50" charset="-128"/>
            </a:rPr>
            <a:t>4,373</a:t>
          </a:r>
          <a:r>
            <a:rPr kumimoji="1" lang="ja-JP" altLang="en-US" sz="1100">
              <a:latin typeface="ＭＳ Ｐゴシック" panose="020B0600070205080204" pitchFamily="50" charset="-128"/>
              <a:ea typeface="ＭＳ Ｐゴシック" panose="020B0600070205080204" pitchFamily="50" charset="-128"/>
            </a:rPr>
            <a:t>円下回ったが前年度と比べて</a:t>
          </a:r>
          <a:r>
            <a:rPr kumimoji="1" lang="en-US" altLang="ja-JP" sz="1100">
              <a:latin typeface="ＭＳ Ｐゴシック" panose="020B0600070205080204" pitchFamily="50" charset="-128"/>
              <a:ea typeface="ＭＳ Ｐゴシック" panose="020B0600070205080204" pitchFamily="50" charset="-128"/>
            </a:rPr>
            <a:t>722</a:t>
          </a:r>
          <a:r>
            <a:rPr kumimoji="1" lang="ja-JP" altLang="en-US" sz="1100">
              <a:latin typeface="ＭＳ Ｐゴシック" panose="020B0600070205080204" pitchFamily="50" charset="-128"/>
              <a:ea typeface="ＭＳ Ｐゴシック" panose="020B0600070205080204" pitchFamily="50" charset="-128"/>
            </a:rPr>
            <a:t>円増加した。これは、花岡スポーツ総合公園施設整備事業費及び二ツ山公園整備事業費が増加したことによるものである。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44,898</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100">
              <a:latin typeface="ＭＳ Ｐゴシック" panose="020B0600070205080204" pitchFamily="50" charset="-128"/>
              <a:ea typeface="ＭＳ Ｐゴシック" panose="020B0600070205080204" pitchFamily="50" charset="-128"/>
            </a:rPr>
            <a:t>3,940</a:t>
          </a:r>
          <a:r>
            <a:rPr kumimoji="1" lang="ja-JP" altLang="en-US" sz="1100">
              <a:latin typeface="ＭＳ Ｐゴシック" panose="020B0600070205080204" pitchFamily="50" charset="-128"/>
              <a:ea typeface="ＭＳ Ｐゴシック" panose="020B0600070205080204" pitchFamily="50" charset="-128"/>
            </a:rPr>
            <a:t>円上回った。これは、</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年度に借入れた過疎対策事業債等の新規発行地方債の償還開始による償還額の増加によるものである。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今後も病院事業経営改革プランや下水道事業経営戦略に基づく優先度を踏まえた計画的な整備事業の実施により公営企業の経営改善、職員</a:t>
          </a:r>
          <a:r>
            <a:rPr kumimoji="1" lang="ja-JP" altLang="en-US" sz="1100">
              <a:latin typeface="ＭＳ Ｐゴシック" panose="020B0600070205080204" pitchFamily="50" charset="-128"/>
              <a:ea typeface="ＭＳ Ｐゴシック" panose="020B0600070205080204" pitchFamily="50" charset="-128"/>
            </a:rPr>
            <a:t>定員適正化計画や公共施設総合管理計画に基づく経常経費の見直しなどを行い、歳出の抑制を図る。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solidFill>
                <a:sysClr val="windowText" lastClr="000000"/>
              </a:solidFill>
              <a:latin typeface="ＭＳ ゴシック" pitchFamily="49" charset="-128"/>
              <a:ea typeface="ＭＳ ゴシック" pitchFamily="49" charset="-128"/>
            </a:rPr>
            <a:t>　</a:t>
          </a:r>
          <a:r>
            <a:rPr kumimoji="1" lang="ja-JP" altLang="en-US" sz="900">
              <a:solidFill>
                <a:sysClr val="windowText" lastClr="000000"/>
              </a:solidFill>
              <a:latin typeface="ＭＳ ゴシック" pitchFamily="49" charset="-128"/>
              <a:ea typeface="ＭＳ ゴシック" pitchFamily="49" charset="-128"/>
            </a:rPr>
            <a:t>財政調整基金を県営大館工業団地の拡張に伴い緊急に実施することになった市道の付替え工事に対応するため取崩したことから、基金残高の標準財政規模比は前年度から</a:t>
          </a:r>
          <a:r>
            <a:rPr kumimoji="1" lang="en-US" altLang="ja-JP" sz="900">
              <a:solidFill>
                <a:sysClr val="windowText" lastClr="000000"/>
              </a:solidFill>
              <a:latin typeface="ＭＳ ゴシック" pitchFamily="49" charset="-128"/>
              <a:ea typeface="ＭＳ ゴシック" pitchFamily="49" charset="-128"/>
            </a:rPr>
            <a:t>1.09</a:t>
          </a:r>
          <a:r>
            <a:rPr kumimoji="1" lang="ja-JP" altLang="en-US" sz="900">
              <a:solidFill>
                <a:sysClr val="windowText" lastClr="000000"/>
              </a:solidFill>
              <a:latin typeface="ＭＳ ゴシック" pitchFamily="49" charset="-128"/>
              <a:ea typeface="ＭＳ ゴシック" pitchFamily="49" charset="-128"/>
            </a:rPr>
            <a:t>ポイント減少しいまだ一桁台の低い水準である。</a:t>
          </a:r>
        </a:p>
        <a:p>
          <a:r>
            <a:rPr kumimoji="1" lang="ja-JP" altLang="en-US" sz="900">
              <a:solidFill>
                <a:sysClr val="windowText" lastClr="000000"/>
              </a:solidFill>
              <a:latin typeface="ＭＳ ゴシック" pitchFamily="49" charset="-128"/>
              <a:ea typeface="ＭＳ ゴシック" pitchFamily="49" charset="-128"/>
            </a:rPr>
            <a:t>　市税等の収納率向上対策の実施と徹底した事務事業の見直し等により、歳入歳出差引は前年度から</a:t>
          </a:r>
          <a:r>
            <a:rPr kumimoji="1" lang="en-US" altLang="ja-JP" sz="900">
              <a:solidFill>
                <a:sysClr val="windowText" lastClr="000000"/>
              </a:solidFill>
              <a:latin typeface="ＭＳ ゴシック" pitchFamily="49" charset="-128"/>
              <a:ea typeface="ＭＳ ゴシック" pitchFamily="49" charset="-128"/>
            </a:rPr>
            <a:t>172</a:t>
          </a:r>
          <a:r>
            <a:rPr kumimoji="1" lang="ja-JP" altLang="en-US" sz="900">
              <a:solidFill>
                <a:sysClr val="windowText" lastClr="000000"/>
              </a:solidFill>
              <a:latin typeface="ＭＳ ゴシック" pitchFamily="49" charset="-128"/>
              <a:ea typeface="ＭＳ ゴシック" pitchFamily="49" charset="-128"/>
            </a:rPr>
            <a:t>百万円増加したが、大館工業団地拡張事業に伴う市道の付替え工事等を繰越したこと等により、繰越すべき財源が前年度から</a:t>
          </a:r>
          <a:r>
            <a:rPr kumimoji="1" lang="en-US" altLang="ja-JP" sz="900">
              <a:solidFill>
                <a:sysClr val="windowText" lastClr="000000"/>
              </a:solidFill>
              <a:latin typeface="ＭＳ ゴシック" pitchFamily="49" charset="-128"/>
              <a:ea typeface="ＭＳ ゴシック" pitchFamily="49" charset="-128"/>
            </a:rPr>
            <a:t>686</a:t>
          </a:r>
          <a:r>
            <a:rPr kumimoji="1" lang="ja-JP" altLang="en-US" sz="900">
              <a:solidFill>
                <a:sysClr val="windowText" lastClr="000000"/>
              </a:solidFill>
              <a:latin typeface="ＭＳ ゴシック" pitchFamily="49" charset="-128"/>
              <a:ea typeface="ＭＳ ゴシック" pitchFamily="49" charset="-128"/>
            </a:rPr>
            <a:t>百万円増加したことが影響して実質収支は前年度から</a:t>
          </a:r>
          <a:r>
            <a:rPr kumimoji="1" lang="en-US" altLang="ja-JP" sz="900">
              <a:solidFill>
                <a:sysClr val="windowText" lastClr="000000"/>
              </a:solidFill>
              <a:latin typeface="ＭＳ ゴシック" pitchFamily="49" charset="-128"/>
              <a:ea typeface="ＭＳ ゴシック" pitchFamily="49" charset="-128"/>
            </a:rPr>
            <a:t>514</a:t>
          </a:r>
          <a:r>
            <a:rPr kumimoji="1" lang="ja-JP" altLang="en-US" sz="900">
              <a:solidFill>
                <a:sysClr val="windowText" lastClr="000000"/>
              </a:solidFill>
              <a:latin typeface="ＭＳ ゴシック" pitchFamily="49" charset="-128"/>
              <a:ea typeface="ＭＳ ゴシック" pitchFamily="49" charset="-128"/>
            </a:rPr>
            <a:t>百万円減少し、標準財政規模に占める割合は</a:t>
          </a:r>
          <a:r>
            <a:rPr kumimoji="1" lang="en-US" altLang="ja-JP" sz="900">
              <a:solidFill>
                <a:sysClr val="windowText" lastClr="000000"/>
              </a:solidFill>
              <a:latin typeface="ＭＳ ゴシック" pitchFamily="49" charset="-128"/>
              <a:ea typeface="ＭＳ ゴシック" pitchFamily="49" charset="-128"/>
            </a:rPr>
            <a:t>2.33</a:t>
          </a:r>
          <a:r>
            <a:rPr kumimoji="1" lang="ja-JP" altLang="en-US" sz="900">
              <a:solidFill>
                <a:sysClr val="windowText" lastClr="000000"/>
              </a:solidFill>
              <a:latin typeface="ＭＳ ゴシック" pitchFamily="49" charset="-128"/>
              <a:ea typeface="ＭＳ ゴシック" pitchFamily="49" charset="-128"/>
            </a:rPr>
            <a:t>ポイントの減少となっている。</a:t>
          </a:r>
        </a:p>
        <a:p>
          <a:r>
            <a:rPr kumimoji="1" lang="ja-JP" altLang="en-US" sz="900">
              <a:solidFill>
                <a:sysClr val="windowText" lastClr="000000"/>
              </a:solidFill>
              <a:latin typeface="ＭＳ ゴシック" pitchFamily="49" charset="-128"/>
              <a:ea typeface="ＭＳ ゴシック" pitchFamily="49" charset="-128"/>
            </a:rPr>
            <a:t>　実質単年度収支は実質収支が前年度から減少したこと等により赤字となり、標準財政規模比は</a:t>
          </a:r>
          <a:r>
            <a:rPr kumimoji="1" lang="en-US" altLang="ja-JP" sz="900">
              <a:solidFill>
                <a:sysClr val="windowText" lastClr="000000"/>
              </a:solidFill>
              <a:latin typeface="ＭＳ ゴシック" pitchFamily="49" charset="-128"/>
              <a:ea typeface="ＭＳ ゴシック" pitchFamily="49" charset="-128"/>
            </a:rPr>
            <a:t>4.07</a:t>
          </a:r>
          <a:r>
            <a:rPr kumimoji="1" lang="ja-JP" altLang="en-US" sz="900">
              <a:solidFill>
                <a:sysClr val="windowText" lastClr="000000"/>
              </a:solidFill>
              <a:latin typeface="ＭＳ ゴシック" pitchFamily="49" charset="-128"/>
              <a:ea typeface="ＭＳ ゴシック" pitchFamily="49" charset="-128"/>
            </a:rPr>
            <a:t>ポイント減少し、▲</a:t>
          </a:r>
          <a:r>
            <a:rPr kumimoji="1" lang="en-US" altLang="ja-JP" sz="900">
              <a:solidFill>
                <a:sysClr val="windowText" lastClr="000000"/>
              </a:solidFill>
              <a:latin typeface="ＭＳ ゴシック" pitchFamily="49" charset="-128"/>
              <a:ea typeface="ＭＳ ゴシック" pitchFamily="49" charset="-128"/>
            </a:rPr>
            <a:t>3.52</a:t>
          </a:r>
          <a:r>
            <a:rPr kumimoji="1" lang="ja-JP" altLang="en-US" sz="900">
              <a:solidFill>
                <a:sysClr val="windowText" lastClr="000000"/>
              </a:solidFill>
              <a:latin typeface="ＭＳ ゴシック" pitchFamily="49" charset="-128"/>
              <a:ea typeface="ＭＳ ゴシック" pitchFamily="49" charset="-128"/>
            </a:rPr>
            <a:t>％となっている。</a:t>
          </a:r>
        </a:p>
        <a:p>
          <a:r>
            <a:rPr kumimoji="1" lang="ja-JP" altLang="en-US" sz="900">
              <a:solidFill>
                <a:sysClr val="windowText" lastClr="000000"/>
              </a:solidFill>
              <a:latin typeface="ＭＳ ゴシック" pitchFamily="49" charset="-128"/>
              <a:ea typeface="ＭＳ ゴシック" pitchFamily="49" charset="-128"/>
            </a:rPr>
            <a:t>　合併算定替えの段階的縮減による普通交付税の減少など、今後の歳入見通しが厳しくなることが見込まれるため、歳出予算の見直し等による財源確保を通じて、財政調整基金残高及び実質収支額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病院事業会計で赤字額が減少したものの、一般会計、下水道事業会計、国民健康保険特別会計で黒字額が減少しており、全体として黒字幅が縮小している。</a:t>
          </a:r>
        </a:p>
        <a:p>
          <a:r>
            <a:rPr kumimoji="1" lang="ja-JP" altLang="en-US" sz="1400">
              <a:solidFill>
                <a:sysClr val="windowText" lastClr="000000"/>
              </a:solidFill>
              <a:latin typeface="ＭＳ ゴシック" pitchFamily="49" charset="-128"/>
              <a:ea typeface="ＭＳ ゴシック" pitchFamily="49" charset="-128"/>
            </a:rPr>
            <a:t>　病院事業会計は、患者数の増加による医業収益の増により赤字額が減少した。</a:t>
          </a:r>
        </a:p>
        <a:p>
          <a:r>
            <a:rPr kumimoji="1" lang="ja-JP" altLang="en-US" sz="1400">
              <a:solidFill>
                <a:sysClr val="windowText" lastClr="000000"/>
              </a:solidFill>
              <a:latin typeface="ＭＳ ゴシック" pitchFamily="49" charset="-128"/>
              <a:ea typeface="ＭＳ ゴシック" pitchFamily="49" charset="-128"/>
            </a:rPr>
            <a:t>　水道事業会計は、給水収益の増により黒字額が増加した。</a:t>
          </a:r>
        </a:p>
        <a:p>
          <a:r>
            <a:rPr kumimoji="1" lang="ja-JP" altLang="en-US" sz="1400">
              <a:solidFill>
                <a:sysClr val="windowText" lastClr="000000"/>
              </a:solidFill>
              <a:latin typeface="ＭＳ ゴシック" pitchFamily="49" charset="-128"/>
              <a:ea typeface="ＭＳ ゴシック" pitchFamily="49" charset="-128"/>
            </a:rPr>
            <a:t>　一般会計の黒字額の減少は、評価替えの影響による固定資産税や地方交付税の減少等によるものである。</a:t>
          </a:r>
        </a:p>
        <a:p>
          <a:r>
            <a:rPr kumimoji="1" lang="ja-JP" altLang="en-US" sz="1400">
              <a:solidFill>
                <a:sysClr val="windowText" lastClr="000000"/>
              </a:solidFill>
              <a:latin typeface="ＭＳ ゴシック" pitchFamily="49" charset="-128"/>
              <a:ea typeface="ＭＳ ゴシック" pitchFamily="49" charset="-128"/>
            </a:rPr>
            <a:t>　国民健康保険特別会計は、加入者の減少に伴う国保税の減少により黒字額が減少したものである。</a:t>
          </a:r>
        </a:p>
        <a:p>
          <a:r>
            <a:rPr kumimoji="1" lang="ja-JP" altLang="en-US" sz="1400">
              <a:solidFill>
                <a:sysClr val="windowText" lastClr="000000"/>
              </a:solidFill>
              <a:latin typeface="ＭＳ ゴシック" pitchFamily="49" charset="-128"/>
              <a:ea typeface="ＭＳ ゴシック" pitchFamily="49" charset="-128"/>
            </a:rPr>
            <a:t>　下水道事業会計は、対象区域拡大により利用料収入は増加したが、高資本費対策に係る一般会計繰入金の減少や元金償還金の増加により黒字額は減少した。</a:t>
          </a:r>
        </a:p>
        <a:p>
          <a:r>
            <a:rPr kumimoji="1" lang="ja-JP" altLang="en-US" sz="1400">
              <a:solidFill>
                <a:sysClr val="windowText" lastClr="000000"/>
              </a:solidFill>
              <a:latin typeface="ＭＳ ゴシック" pitchFamily="49" charset="-128"/>
              <a:ea typeface="ＭＳ ゴシック" pitchFamily="49" charset="-128"/>
            </a:rPr>
            <a:t>　今後も各会計で事務事業の見直し等を図り黒字の確保に努め、病院事業では病院事業経営改革プランに基づき経営改善を図る。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39703448</v>
      </c>
      <c r="BO4" s="430"/>
      <c r="BP4" s="430"/>
      <c r="BQ4" s="430"/>
      <c r="BR4" s="430"/>
      <c r="BS4" s="430"/>
      <c r="BT4" s="430"/>
      <c r="BU4" s="431"/>
      <c r="BV4" s="429">
        <v>38470211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5.3</v>
      </c>
      <c r="CU4" s="436"/>
      <c r="CV4" s="436"/>
      <c r="CW4" s="436"/>
      <c r="CX4" s="436"/>
      <c r="CY4" s="436"/>
      <c r="CZ4" s="436"/>
      <c r="DA4" s="437"/>
      <c r="DB4" s="435">
        <v>7.6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37643903</v>
      </c>
      <c r="BO5" s="467"/>
      <c r="BP5" s="467"/>
      <c r="BQ5" s="467"/>
      <c r="BR5" s="467"/>
      <c r="BS5" s="467"/>
      <c r="BT5" s="467"/>
      <c r="BU5" s="468"/>
      <c r="BV5" s="466">
        <v>36582519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90.8</v>
      </c>
      <c r="CU5" s="464"/>
      <c r="CV5" s="464"/>
      <c r="CW5" s="464"/>
      <c r="CX5" s="464"/>
      <c r="CY5" s="464"/>
      <c r="CZ5" s="464"/>
      <c r="DA5" s="465"/>
      <c r="DB5" s="463">
        <v>88.9</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2059545</v>
      </c>
      <c r="BO6" s="467"/>
      <c r="BP6" s="467"/>
      <c r="BQ6" s="467"/>
      <c r="BR6" s="467"/>
      <c r="BS6" s="467"/>
      <c r="BT6" s="467"/>
      <c r="BU6" s="468"/>
      <c r="BV6" s="466">
        <v>1887692</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95.8</v>
      </c>
      <c r="CU6" s="504"/>
      <c r="CV6" s="504"/>
      <c r="CW6" s="504"/>
      <c r="CX6" s="504"/>
      <c r="CY6" s="504"/>
      <c r="CZ6" s="504"/>
      <c r="DA6" s="505"/>
      <c r="DB6" s="503">
        <v>93.7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922215</v>
      </c>
      <c r="BO7" s="467"/>
      <c r="BP7" s="467"/>
      <c r="BQ7" s="467"/>
      <c r="BR7" s="467"/>
      <c r="BS7" s="467"/>
      <c r="BT7" s="467"/>
      <c r="BU7" s="468"/>
      <c r="BV7" s="466">
        <v>236391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21604036</v>
      </c>
      <c r="CU7" s="467"/>
      <c r="CV7" s="467"/>
      <c r="CW7" s="467"/>
      <c r="CX7" s="467"/>
      <c r="CY7" s="467"/>
      <c r="CZ7" s="467"/>
      <c r="DA7" s="468"/>
      <c r="DB7" s="466">
        <v>21742445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104</v>
      </c>
      <c r="AV8" s="499"/>
      <c r="AW8" s="499"/>
      <c r="AX8" s="499"/>
      <c r="AY8" s="500" t="s">
        <v>108</v>
      </c>
      <c r="AZ8" s="501"/>
      <c r="BA8" s="501"/>
      <c r="BB8" s="501"/>
      <c r="BC8" s="501"/>
      <c r="BD8" s="501"/>
      <c r="BE8" s="501"/>
      <c r="BF8" s="501"/>
      <c r="BG8" s="501"/>
      <c r="BH8" s="501"/>
      <c r="BI8" s="501"/>
      <c r="BJ8" s="501"/>
      <c r="BK8" s="501"/>
      <c r="BL8" s="501"/>
      <c r="BM8" s="502"/>
      <c r="BN8" s="466">
        <v>1137330</v>
      </c>
      <c r="BO8" s="467"/>
      <c r="BP8" s="467"/>
      <c r="BQ8" s="467"/>
      <c r="BR8" s="467"/>
      <c r="BS8" s="467"/>
      <c r="BT8" s="467"/>
      <c r="BU8" s="468"/>
      <c r="BV8" s="466">
        <v>1651301</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0.42</v>
      </c>
      <c r="CU8" s="507"/>
      <c r="CV8" s="507"/>
      <c r="CW8" s="507"/>
      <c r="CX8" s="507"/>
      <c r="CY8" s="507"/>
      <c r="CZ8" s="507"/>
      <c r="DA8" s="508"/>
      <c r="DB8" s="506">
        <v>0.42</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74175</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104</v>
      </c>
      <c r="AV9" s="499"/>
      <c r="AW9" s="499"/>
      <c r="AX9" s="499"/>
      <c r="AY9" s="500" t="s">
        <v>114</v>
      </c>
      <c r="AZ9" s="501"/>
      <c r="BA9" s="501"/>
      <c r="BB9" s="501"/>
      <c r="BC9" s="501"/>
      <c r="BD9" s="501"/>
      <c r="BE9" s="501"/>
      <c r="BF9" s="501"/>
      <c r="BG9" s="501"/>
      <c r="BH9" s="501"/>
      <c r="BI9" s="501"/>
      <c r="BJ9" s="501"/>
      <c r="BK9" s="501"/>
      <c r="BL9" s="501"/>
      <c r="BM9" s="502"/>
      <c r="BN9" s="466">
        <v>-513971</v>
      </c>
      <c r="BO9" s="467"/>
      <c r="BP9" s="467"/>
      <c r="BQ9" s="467"/>
      <c r="BR9" s="467"/>
      <c r="BS9" s="467"/>
      <c r="BT9" s="467"/>
      <c r="BU9" s="468"/>
      <c r="BV9" s="466">
        <v>434376</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11.7</v>
      </c>
      <c r="CU9" s="464"/>
      <c r="CV9" s="464"/>
      <c r="CW9" s="464"/>
      <c r="CX9" s="464"/>
      <c r="CY9" s="464"/>
      <c r="CZ9" s="464"/>
      <c r="DA9" s="465"/>
      <c r="DB9" s="463">
        <v>11.8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78946</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605340</v>
      </c>
      <c r="BO10" s="467"/>
      <c r="BP10" s="467"/>
      <c r="BQ10" s="467"/>
      <c r="BR10" s="467"/>
      <c r="BS10" s="467"/>
      <c r="BT10" s="467"/>
      <c r="BU10" s="468"/>
      <c r="BV10" s="466">
        <v>345164</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72623</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852685</v>
      </c>
      <c r="BO12" s="467"/>
      <c r="BP12" s="467"/>
      <c r="BQ12" s="467"/>
      <c r="BR12" s="467"/>
      <c r="BS12" s="467"/>
      <c r="BT12" s="467"/>
      <c r="BU12" s="468"/>
      <c r="BV12" s="466">
        <v>659278</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72279</v>
      </c>
      <c r="S13" s="548"/>
      <c r="T13" s="548"/>
      <c r="U13" s="548"/>
      <c r="V13" s="549"/>
      <c r="W13" s="482" t="s">
        <v>138</v>
      </c>
      <c r="X13" s="483"/>
      <c r="Y13" s="483"/>
      <c r="Z13" s="483"/>
      <c r="AA13" s="483"/>
      <c r="AB13" s="473"/>
      <c r="AC13" s="517">
        <v>2379</v>
      </c>
      <c r="AD13" s="518"/>
      <c r="AE13" s="518"/>
      <c r="AF13" s="518"/>
      <c r="AG13" s="557"/>
      <c r="AH13" s="517">
        <v>2892</v>
      </c>
      <c r="AI13" s="518"/>
      <c r="AJ13" s="518"/>
      <c r="AK13" s="518"/>
      <c r="AL13" s="519"/>
      <c r="AM13" s="495" t="s">
        <v>139</v>
      </c>
      <c r="AN13" s="496"/>
      <c r="AO13" s="496"/>
      <c r="AP13" s="496"/>
      <c r="AQ13" s="496"/>
      <c r="AR13" s="496"/>
      <c r="AS13" s="496"/>
      <c r="AT13" s="497"/>
      <c r="AU13" s="498" t="s">
        <v>118</v>
      </c>
      <c r="AV13" s="499"/>
      <c r="AW13" s="499"/>
      <c r="AX13" s="499"/>
      <c r="AY13" s="500" t="s">
        <v>140</v>
      </c>
      <c r="AZ13" s="501"/>
      <c r="BA13" s="501"/>
      <c r="BB13" s="501"/>
      <c r="BC13" s="501"/>
      <c r="BD13" s="501"/>
      <c r="BE13" s="501"/>
      <c r="BF13" s="501"/>
      <c r="BG13" s="501"/>
      <c r="BH13" s="501"/>
      <c r="BI13" s="501"/>
      <c r="BJ13" s="501"/>
      <c r="BK13" s="501"/>
      <c r="BL13" s="501"/>
      <c r="BM13" s="502"/>
      <c r="BN13" s="466">
        <v>-761316</v>
      </c>
      <c r="BO13" s="467"/>
      <c r="BP13" s="467"/>
      <c r="BQ13" s="467"/>
      <c r="BR13" s="467"/>
      <c r="BS13" s="467"/>
      <c r="BT13" s="467"/>
      <c r="BU13" s="468"/>
      <c r="BV13" s="466">
        <v>120262</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8.5</v>
      </c>
      <c r="CU13" s="464"/>
      <c r="CV13" s="464"/>
      <c r="CW13" s="464"/>
      <c r="CX13" s="464"/>
      <c r="CY13" s="464"/>
      <c r="CZ13" s="464"/>
      <c r="DA13" s="465"/>
      <c r="DB13" s="463">
        <v>8.8000000000000007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73632</v>
      </c>
      <c r="S14" s="548"/>
      <c r="T14" s="548"/>
      <c r="U14" s="548"/>
      <c r="V14" s="549"/>
      <c r="W14" s="456"/>
      <c r="X14" s="457"/>
      <c r="Y14" s="457"/>
      <c r="Z14" s="457"/>
      <c r="AA14" s="457"/>
      <c r="AB14" s="446"/>
      <c r="AC14" s="550">
        <v>7</v>
      </c>
      <c r="AD14" s="551"/>
      <c r="AE14" s="551"/>
      <c r="AF14" s="551"/>
      <c r="AG14" s="552"/>
      <c r="AH14" s="550">
        <v>8.1999999999999993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72.900000000000006</v>
      </c>
      <c r="CU14" s="562"/>
      <c r="CV14" s="562"/>
      <c r="CW14" s="562"/>
      <c r="CX14" s="562"/>
      <c r="CY14" s="562"/>
      <c r="CZ14" s="562"/>
      <c r="DA14" s="563"/>
      <c r="DB14" s="561">
        <v>72.099999999999994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73344</v>
      </c>
      <c r="S15" s="548"/>
      <c r="T15" s="548"/>
      <c r="U15" s="548"/>
      <c r="V15" s="549"/>
      <c r="W15" s="482" t="s">
        <v>144</v>
      </c>
      <c r="X15" s="483"/>
      <c r="Y15" s="483"/>
      <c r="Z15" s="483"/>
      <c r="AA15" s="483"/>
      <c r="AB15" s="473"/>
      <c r="AC15" s="517">
        <v>9571</v>
      </c>
      <c r="AD15" s="518"/>
      <c r="AE15" s="518"/>
      <c r="AF15" s="518"/>
      <c r="AG15" s="557"/>
      <c r="AH15" s="517">
        <v>9663</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7605636</v>
      </c>
      <c r="BO15" s="430"/>
      <c r="BP15" s="430"/>
      <c r="BQ15" s="430"/>
      <c r="BR15" s="430"/>
      <c r="BS15" s="430"/>
      <c r="BT15" s="430"/>
      <c r="BU15" s="431"/>
      <c r="BV15" s="429">
        <v>7618494</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28.2</v>
      </c>
      <c r="AD16" s="551"/>
      <c r="AE16" s="551"/>
      <c r="AF16" s="551"/>
      <c r="AG16" s="552"/>
      <c r="AH16" s="550">
        <v>27.3</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18115319</v>
      </c>
      <c r="BO16" s="467"/>
      <c r="BP16" s="467"/>
      <c r="BQ16" s="467"/>
      <c r="BR16" s="467"/>
      <c r="BS16" s="467"/>
      <c r="BT16" s="467"/>
      <c r="BU16" s="468"/>
      <c r="BV16" s="466">
        <v>18069504</v>
      </c>
      <c r="BW16" s="467"/>
      <c r="BX16" s="467"/>
      <c r="BY16" s="467"/>
      <c r="BZ16" s="467"/>
      <c r="CA16" s="467"/>
      <c r="CB16" s="467"/>
      <c r="CC16" s="468"/>
      <c r="CD16" s="200"/>
      <c r="CE16" s="573" t="s">
        <v>150</v>
      </c>
      <c r="CF16" s="573"/>
      <c r="CG16" s="573"/>
      <c r="CH16" s="573"/>
      <c r="CI16" s="573"/>
      <c r="CJ16" s="573"/>
      <c r="CK16" s="573"/>
      <c r="CL16" s="573"/>
      <c r="CM16" s="573"/>
      <c r="CN16" s="573"/>
      <c r="CO16" s="573"/>
      <c r="CP16" s="573"/>
      <c r="CQ16" s="573"/>
      <c r="CR16" s="573"/>
      <c r="CS16" s="574"/>
      <c r="CT16" s="463">
        <v>0.8</v>
      </c>
      <c r="CU16" s="464"/>
      <c r="CV16" s="464"/>
      <c r="CW16" s="464"/>
      <c r="CX16" s="464"/>
      <c r="CY16" s="464"/>
      <c r="CZ16" s="464"/>
      <c r="DA16" s="465"/>
      <c r="DB16" s="463">
        <v>1.3</v>
      </c>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21994</v>
      </c>
      <c r="AD17" s="518"/>
      <c r="AE17" s="518"/>
      <c r="AF17" s="518"/>
      <c r="AG17" s="557"/>
      <c r="AH17" s="517">
        <v>22801</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9636019</v>
      </c>
      <c r="BO17" s="467"/>
      <c r="BP17" s="467"/>
      <c r="BQ17" s="467"/>
      <c r="BR17" s="467"/>
      <c r="BS17" s="467"/>
      <c r="BT17" s="467"/>
      <c r="BU17" s="468"/>
      <c r="BV17" s="466">
        <v>9688164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913.22</v>
      </c>
      <c r="M18" s="579"/>
      <c r="N18" s="579"/>
      <c r="O18" s="579"/>
      <c r="P18" s="579"/>
      <c r="Q18" s="579"/>
      <c r="R18" s="580"/>
      <c r="S18" s="580"/>
      <c r="T18" s="580"/>
      <c r="U18" s="580"/>
      <c r="V18" s="581"/>
      <c r="W18" s="484"/>
      <c r="X18" s="485"/>
      <c r="Y18" s="485"/>
      <c r="Z18" s="485"/>
      <c r="AA18" s="485"/>
      <c r="AB18" s="476"/>
      <c r="AC18" s="582">
        <v>64.8</v>
      </c>
      <c r="AD18" s="583"/>
      <c r="AE18" s="583"/>
      <c r="AF18" s="583"/>
      <c r="AG18" s="584"/>
      <c r="AH18" s="582">
        <v>64.5</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19997355</v>
      </c>
      <c r="BO18" s="467"/>
      <c r="BP18" s="467"/>
      <c r="BQ18" s="467"/>
      <c r="BR18" s="467"/>
      <c r="BS18" s="467"/>
      <c r="BT18" s="467"/>
      <c r="BU18" s="468"/>
      <c r="BV18" s="466">
        <v>19630430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81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27071946</v>
      </c>
      <c r="BO19" s="467"/>
      <c r="BP19" s="467"/>
      <c r="BQ19" s="467"/>
      <c r="BR19" s="467"/>
      <c r="BS19" s="467"/>
      <c r="BT19" s="467"/>
      <c r="BU19" s="468"/>
      <c r="BV19" s="466">
        <v>26460665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28242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30935539</v>
      </c>
      <c r="BO23" s="467"/>
      <c r="BP23" s="467"/>
      <c r="BQ23" s="467"/>
      <c r="BR23" s="467"/>
      <c r="BS23" s="467"/>
      <c r="BT23" s="467"/>
      <c r="BU23" s="468"/>
      <c r="BV23" s="466">
        <v>30553320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8520</v>
      </c>
      <c r="R24" s="518"/>
      <c r="S24" s="518"/>
      <c r="T24" s="518"/>
      <c r="U24" s="518"/>
      <c r="V24" s="557"/>
      <c r="W24" s="616"/>
      <c r="X24" s="604"/>
      <c r="Y24" s="605"/>
      <c r="Z24" s="516" t="s">
        <v>169</v>
      </c>
      <c r="AA24" s="496"/>
      <c r="AB24" s="496"/>
      <c r="AC24" s="496"/>
      <c r="AD24" s="496"/>
      <c r="AE24" s="496"/>
      <c r="AF24" s="496"/>
      <c r="AG24" s="497"/>
      <c r="AH24" s="517">
        <v>654</v>
      </c>
      <c r="AI24" s="518"/>
      <c r="AJ24" s="518"/>
      <c r="AK24" s="518"/>
      <c r="AL24" s="557"/>
      <c r="AM24" s="517">
        <v>2058138</v>
      </c>
      <c r="AN24" s="518"/>
      <c r="AO24" s="518"/>
      <c r="AP24" s="518"/>
      <c r="AQ24" s="518"/>
      <c r="AR24" s="557"/>
      <c r="AS24" s="517">
        <v>3147</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25298358</v>
      </c>
      <c r="BO24" s="467"/>
      <c r="BP24" s="467"/>
      <c r="BQ24" s="467"/>
      <c r="BR24" s="467"/>
      <c r="BS24" s="467"/>
      <c r="BT24" s="467"/>
      <c r="BU24" s="468"/>
      <c r="BV24" s="466">
        <v>25868634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2</v>
      </c>
      <c r="M25" s="518"/>
      <c r="N25" s="518"/>
      <c r="O25" s="518"/>
      <c r="P25" s="557"/>
      <c r="Q25" s="517">
        <v>6760</v>
      </c>
      <c r="R25" s="518"/>
      <c r="S25" s="518"/>
      <c r="T25" s="518"/>
      <c r="U25" s="518"/>
      <c r="V25" s="557"/>
      <c r="W25" s="616"/>
      <c r="X25" s="604"/>
      <c r="Y25" s="605"/>
      <c r="Z25" s="516" t="s">
        <v>172</v>
      </c>
      <c r="AA25" s="496"/>
      <c r="AB25" s="496"/>
      <c r="AC25" s="496"/>
      <c r="AD25" s="496"/>
      <c r="AE25" s="496"/>
      <c r="AF25" s="496"/>
      <c r="AG25" s="497"/>
      <c r="AH25" s="517">
        <v>120</v>
      </c>
      <c r="AI25" s="518"/>
      <c r="AJ25" s="518"/>
      <c r="AK25" s="518"/>
      <c r="AL25" s="557"/>
      <c r="AM25" s="517">
        <v>330120</v>
      </c>
      <c r="AN25" s="518"/>
      <c r="AO25" s="518"/>
      <c r="AP25" s="518"/>
      <c r="AQ25" s="518"/>
      <c r="AR25" s="557"/>
      <c r="AS25" s="517">
        <v>2751</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3591795</v>
      </c>
      <c r="BO25" s="430"/>
      <c r="BP25" s="430"/>
      <c r="BQ25" s="430"/>
      <c r="BR25" s="430"/>
      <c r="BS25" s="430"/>
      <c r="BT25" s="430"/>
      <c r="BU25" s="431"/>
      <c r="BV25" s="429">
        <v>4465025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5720</v>
      </c>
      <c r="R26" s="518"/>
      <c r="S26" s="518"/>
      <c r="T26" s="518"/>
      <c r="U26" s="518"/>
      <c r="V26" s="557"/>
      <c r="W26" s="616"/>
      <c r="X26" s="604"/>
      <c r="Y26" s="605"/>
      <c r="Z26" s="516" t="s">
        <v>175</v>
      </c>
      <c r="AA26" s="626"/>
      <c r="AB26" s="626"/>
      <c r="AC26" s="626"/>
      <c r="AD26" s="626"/>
      <c r="AE26" s="626"/>
      <c r="AF26" s="626"/>
      <c r="AG26" s="627"/>
      <c r="AH26" s="517">
        <v>32</v>
      </c>
      <c r="AI26" s="518"/>
      <c r="AJ26" s="518"/>
      <c r="AK26" s="518"/>
      <c r="AL26" s="557"/>
      <c r="AM26" s="517">
        <v>110176</v>
      </c>
      <c r="AN26" s="518"/>
      <c r="AO26" s="518"/>
      <c r="AP26" s="518"/>
      <c r="AQ26" s="518"/>
      <c r="AR26" s="557"/>
      <c r="AS26" s="517">
        <v>3443</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4120</v>
      </c>
      <c r="R27" s="518"/>
      <c r="S27" s="518"/>
      <c r="T27" s="518"/>
      <c r="U27" s="518"/>
      <c r="V27" s="557"/>
      <c r="W27" s="616"/>
      <c r="X27" s="604"/>
      <c r="Y27" s="605"/>
      <c r="Z27" s="516" t="s">
        <v>178</v>
      </c>
      <c r="AA27" s="496"/>
      <c r="AB27" s="496"/>
      <c r="AC27" s="496"/>
      <c r="AD27" s="496"/>
      <c r="AE27" s="496"/>
      <c r="AF27" s="496"/>
      <c r="AG27" s="497"/>
      <c r="AH27" s="517">
        <v>2</v>
      </c>
      <c r="AI27" s="518"/>
      <c r="AJ27" s="518"/>
      <c r="AK27" s="518"/>
      <c r="AL27" s="557"/>
      <c r="AM27" s="517" t="s">
        <v>179</v>
      </c>
      <c r="AN27" s="518"/>
      <c r="AO27" s="518"/>
      <c r="AP27" s="518"/>
      <c r="AQ27" s="518"/>
      <c r="AR27" s="557"/>
      <c r="AS27" s="517" t="s">
        <v>179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974199</v>
      </c>
      <c r="BO27" s="640"/>
      <c r="BP27" s="640"/>
      <c r="BQ27" s="640"/>
      <c r="BR27" s="640"/>
      <c r="BS27" s="640"/>
      <c r="BT27" s="640"/>
      <c r="BU27" s="641"/>
      <c r="BV27" s="639">
        <v>963053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3750</v>
      </c>
      <c r="R28" s="518"/>
      <c r="S28" s="518"/>
      <c r="T28" s="518"/>
      <c r="U28" s="518"/>
      <c r="V28" s="557"/>
      <c r="W28" s="616"/>
      <c r="X28" s="604"/>
      <c r="Y28" s="605"/>
      <c r="Z28" s="516" t="s">
        <v>182</v>
      </c>
      <c r="AA28" s="496"/>
      <c r="AB28" s="496"/>
      <c r="AC28" s="496"/>
      <c r="AD28" s="496"/>
      <c r="AE28" s="496"/>
      <c r="AF28" s="496"/>
      <c r="AG28" s="497"/>
      <c r="AH28" s="517" t="s">
        <v>127</v>
      </c>
      <c r="AI28" s="518"/>
      <c r="AJ28" s="518"/>
      <c r="AK28" s="518"/>
      <c r="AL28" s="557"/>
      <c r="AM28" s="517" t="s">
        <v>127</v>
      </c>
      <c r="AN28" s="518"/>
      <c r="AO28" s="518"/>
      <c r="AP28" s="518"/>
      <c r="AQ28" s="518"/>
      <c r="AR28" s="557"/>
      <c r="AS28" s="517" t="s">
        <v>183</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1403657</v>
      </c>
      <c r="BO28" s="430"/>
      <c r="BP28" s="430"/>
      <c r="BQ28" s="430"/>
      <c r="BR28" s="430"/>
      <c r="BS28" s="430"/>
      <c r="BT28" s="430"/>
      <c r="BU28" s="431"/>
      <c r="BV28" s="429">
        <v>1651002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24</v>
      </c>
      <c r="M29" s="518"/>
      <c r="N29" s="518"/>
      <c r="O29" s="518"/>
      <c r="P29" s="557"/>
      <c r="Q29" s="517">
        <v>3570</v>
      </c>
      <c r="R29" s="518"/>
      <c r="S29" s="518"/>
      <c r="T29" s="518"/>
      <c r="U29" s="518"/>
      <c r="V29" s="557"/>
      <c r="W29" s="617"/>
      <c r="X29" s="618"/>
      <c r="Y29" s="619"/>
      <c r="Z29" s="516" t="s">
        <v>186</v>
      </c>
      <c r="AA29" s="496"/>
      <c r="AB29" s="496"/>
      <c r="AC29" s="496"/>
      <c r="AD29" s="496"/>
      <c r="AE29" s="496"/>
      <c r="AF29" s="496"/>
      <c r="AG29" s="497"/>
      <c r="AH29" s="517">
        <v>656</v>
      </c>
      <c r="AI29" s="518"/>
      <c r="AJ29" s="518"/>
      <c r="AK29" s="518"/>
      <c r="AL29" s="557"/>
      <c r="AM29" s="517">
        <v>2066426</v>
      </c>
      <c r="AN29" s="518"/>
      <c r="AO29" s="518"/>
      <c r="AP29" s="518"/>
      <c r="AQ29" s="518"/>
      <c r="AR29" s="557"/>
      <c r="AS29" s="517">
        <v>3150</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814953</v>
      </c>
      <c r="BO29" s="467"/>
      <c r="BP29" s="467"/>
      <c r="BQ29" s="467"/>
      <c r="BR29" s="467"/>
      <c r="BS29" s="467"/>
      <c r="BT29" s="467"/>
      <c r="BU29" s="468"/>
      <c r="BV29" s="466">
        <v>914938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7256909</v>
      </c>
      <c r="BO30" s="640"/>
      <c r="BP30" s="640"/>
      <c r="BQ30" s="640"/>
      <c r="BR30" s="640"/>
      <c r="BS30" s="640"/>
      <c r="BT30" s="640"/>
      <c r="BU30" s="641"/>
      <c r="BV30" s="639">
        <v>7110442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195</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9</v>
      </c>
      <c r="V34" s="652"/>
      <c r="W34" s="653" t="str">
        <f>IF('各会計、関係団体の財政状況及び健全化判断比率'!B28="","",'各会計、関係団体の財政状況及び健全化判断比率'!B28)</f>
        <v>大館市国民健康保険特別会計</v>
      </c>
      <c r="X34" s="653"/>
      <c r="Y34" s="653"/>
      <c r="Z34" s="653"/>
      <c r="AA34" s="653"/>
      <c r="AB34" s="653"/>
      <c r="AC34" s="653"/>
      <c r="AD34" s="653"/>
      <c r="AE34" s="653"/>
      <c r="AF34" s="653"/>
      <c r="AG34" s="653"/>
      <c r="AH34" s="653"/>
      <c r="AI34" s="653"/>
      <c r="AJ34" s="653"/>
      <c r="AK34" s="653"/>
      <c r="AL34" s="213"/>
      <c r="AM34" s="652">
        <f>IF(AO34="","",MAX(C34:D43,U34:V43)+1)</f>
        <v>13</v>
      </c>
      <c r="AN34" s="652"/>
      <c r="AO34" s="653" t="str">
        <f>IF('各会計、関係団体の財政状況及び健全化判断比率'!B32="","",'各会計、関係団体の財政状況及び健全化判断比率'!B32)</f>
        <v>大館市水道事業会計</v>
      </c>
      <c r="AP34" s="653"/>
      <c r="AQ34" s="653"/>
      <c r="AR34" s="653"/>
      <c r="AS34" s="653"/>
      <c r="AT34" s="653"/>
      <c r="AU34" s="653"/>
      <c r="AV34" s="653"/>
      <c r="AW34" s="653"/>
      <c r="AX34" s="653"/>
      <c r="AY34" s="653"/>
      <c r="AZ34" s="653"/>
      <c r="BA34" s="653"/>
      <c r="BB34" s="653"/>
      <c r="BC34" s="653"/>
      <c r="BD34" s="213"/>
      <c r="BE34" s="652">
        <f>IF(BG34="","",MAX(C34:D43,U34:V43,AM34:AN43)+1)</f>
        <v>17</v>
      </c>
      <c r="BF34" s="652"/>
      <c r="BG34" s="653" t="str">
        <f>IF('各会計、関係団体の財政状況及び健全化判断比率'!B36="","",'各会計、関係団体の財政状況及び健全化判断比率'!B36)</f>
        <v>大館市公設総合地方卸売市場特別会計</v>
      </c>
      <c r="BH34" s="653"/>
      <c r="BI34" s="653"/>
      <c r="BJ34" s="653"/>
      <c r="BK34" s="653"/>
      <c r="BL34" s="653"/>
      <c r="BM34" s="653"/>
      <c r="BN34" s="653"/>
      <c r="BO34" s="653"/>
      <c r="BP34" s="653"/>
      <c r="BQ34" s="653"/>
      <c r="BR34" s="653"/>
      <c r="BS34" s="653"/>
      <c r="BT34" s="653"/>
      <c r="BU34" s="653"/>
      <c r="BV34" s="213"/>
      <c r="BW34" s="652">
        <f>IF(BY34="","",MAX(C34:D43,U34:V43,AM34:AN43,BE34:BF43)+1)</f>
        <v>20</v>
      </c>
      <c r="BX34" s="652"/>
      <c r="BY34" s="653" t="str">
        <f>IF('各会計、関係団体の財政状況及び健全化判断比率'!B68="","",'各会計、関係団体の財政状況及び健全化判断比率'!B68)</f>
        <v>秋田県市町村総合事務組合（一般会計）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25</v>
      </c>
      <c r="CP34" s="652"/>
      <c r="CQ34" s="653" t="str">
        <f>IF('各会計、関係団体の財政状況及び健全化判断比率'!BS7="","",'各会計、関係団体の財政状況及び健全化判断比率'!BS7)</f>
        <v>県北環境保全センター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大館市小規模水道等事業特別会計</v>
      </c>
      <c r="F35" s="653"/>
      <c r="G35" s="653"/>
      <c r="H35" s="653"/>
      <c r="I35" s="653"/>
      <c r="J35" s="653"/>
      <c r="K35" s="653"/>
      <c r="L35" s="653"/>
      <c r="M35" s="653"/>
      <c r="N35" s="653"/>
      <c r="O35" s="653"/>
      <c r="P35" s="653"/>
      <c r="Q35" s="653"/>
      <c r="R35" s="653"/>
      <c r="S35" s="653"/>
      <c r="T35" s="213"/>
      <c r="U35" s="652">
        <f>IF(W35="","",U34+1)</f>
        <v>10</v>
      </c>
      <c r="V35" s="652"/>
      <c r="W35" s="653" t="str">
        <f>IF('各会計、関係団体の財政状況及び健全化判断比率'!B29="","",'各会計、関係団体の財政状況及び健全化判断比率'!B29)</f>
        <v>大館市後期高齢者医療特別会計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14</v>
      </c>
      <c r="AN35" s="652"/>
      <c r="AO35" s="653" t="str">
        <f>IF('各会計、関係団体の財政状況及び健全化判断比率'!B33="","",'各会計、関係団体の財政状況及び健全化判断比率'!B33)</f>
        <v>大館市工業用水道事業会計</v>
      </c>
      <c r="AP35" s="653"/>
      <c r="AQ35" s="653"/>
      <c r="AR35" s="653"/>
      <c r="AS35" s="653"/>
      <c r="AT35" s="653"/>
      <c r="AU35" s="653"/>
      <c r="AV35" s="653"/>
      <c r="AW35" s="653"/>
      <c r="AX35" s="653"/>
      <c r="AY35" s="653"/>
      <c r="AZ35" s="653"/>
      <c r="BA35" s="653"/>
      <c r="BB35" s="653"/>
      <c r="BC35" s="653"/>
      <c r="BD35" s="213"/>
      <c r="BE35" s="652">
        <f t="shared" ref="BE35:BE43" si="1">IF(BG35="","",BE34+1)</f>
        <v>18</v>
      </c>
      <c r="BF35" s="652"/>
      <c r="BG35" s="653" t="str">
        <f>IF('各会計、関係団体の財政状況及び健全化判断比率'!B37="","",'各会計、関係団体の財政状況及び健全化判断比率'!B37)</f>
        <v>大館市農業集落排水事業特別会計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21</v>
      </c>
      <c r="BX35" s="652"/>
      <c r="BY35" s="653" t="str">
        <f>IF('各会計、関係団体の財政状況及び健全化判断比率'!B69="","",'各会計、関係団体の財政状況及び健全化判断比率'!B69)</f>
        <v>秋田県市町村総合事務組合（交通災害共済事業等特別会計）</v>
      </c>
      <c r="BZ35" s="653"/>
      <c r="CA35" s="653"/>
      <c r="CB35" s="653"/>
      <c r="CC35" s="653"/>
      <c r="CD35" s="653"/>
      <c r="CE35" s="653"/>
      <c r="CF35" s="653"/>
      <c r="CG35" s="653"/>
      <c r="CH35" s="653"/>
      <c r="CI35" s="653"/>
      <c r="CJ35" s="653"/>
      <c r="CK35" s="653"/>
      <c r="CL35" s="653"/>
      <c r="CM35" s="653"/>
      <c r="CN35" s="213"/>
      <c r="CO35" s="652">
        <f t="shared" ref="CO35:CO43" si="3">IF(CQ35="","",CO34+1)</f>
        <v>26</v>
      </c>
      <c r="CP35" s="652"/>
      <c r="CQ35" s="653" t="str">
        <f>IF('各会計、関係団体の財政状況及び健全化判断比率'!BS8="","",'各会計、関係団体の財政状況及び健全化判断比率'!BS8)</f>
        <v>大館市土地開発公社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大館市休日夜間急患センター特別会計</v>
      </c>
      <c r="F36" s="653"/>
      <c r="G36" s="653"/>
      <c r="H36" s="653"/>
      <c r="I36" s="653"/>
      <c r="J36" s="653"/>
      <c r="K36" s="653"/>
      <c r="L36" s="653"/>
      <c r="M36" s="653"/>
      <c r="N36" s="653"/>
      <c r="O36" s="653"/>
      <c r="P36" s="653"/>
      <c r="Q36" s="653"/>
      <c r="R36" s="653"/>
      <c r="S36" s="653"/>
      <c r="T36" s="213"/>
      <c r="U36" s="652">
        <f t="shared" ref="U36:U43" si="4">IF(W36="","",U35+1)</f>
        <v>11</v>
      </c>
      <c r="V36" s="652"/>
      <c r="W36" s="653" t="str">
        <f>IF('各会計、関係団体の財政状況及び健全化判断比率'!B30="","",'各会計、関係団体の財政状況及び健全化判断比率'!B30)</f>
        <v>大館市介護保険特別会計</v>
      </c>
      <c r="X36" s="653"/>
      <c r="Y36" s="653"/>
      <c r="Z36" s="653"/>
      <c r="AA36" s="653"/>
      <c r="AB36" s="653"/>
      <c r="AC36" s="653"/>
      <c r="AD36" s="653"/>
      <c r="AE36" s="653"/>
      <c r="AF36" s="653"/>
      <c r="AG36" s="653"/>
      <c r="AH36" s="653"/>
      <c r="AI36" s="653"/>
      <c r="AJ36" s="653"/>
      <c r="AK36" s="653"/>
      <c r="AL36" s="213"/>
      <c r="AM36" s="652">
        <f t="shared" si="0"/>
        <v>15</v>
      </c>
      <c r="AN36" s="652"/>
      <c r="AO36" s="653" t="str">
        <f>IF('各会計、関係団体の財政状況及び健全化判断比率'!B34="","",'各会計、関係団体の財政状況及び健全化判断比率'!B34)</f>
        <v>大館市下水道事業会計</v>
      </c>
      <c r="AP36" s="653"/>
      <c r="AQ36" s="653"/>
      <c r="AR36" s="653"/>
      <c r="AS36" s="653"/>
      <c r="AT36" s="653"/>
      <c r="AU36" s="653"/>
      <c r="AV36" s="653"/>
      <c r="AW36" s="653"/>
      <c r="AX36" s="653"/>
      <c r="AY36" s="653"/>
      <c r="AZ36" s="653"/>
      <c r="BA36" s="653"/>
      <c r="BB36" s="653"/>
      <c r="BC36" s="653"/>
      <c r="BD36" s="213"/>
      <c r="BE36" s="652">
        <f t="shared" si="1"/>
        <v>19</v>
      </c>
      <c r="BF36" s="652"/>
      <c r="BG36" s="653" t="str">
        <f>IF('各会計、関係団体の財政状況及び健全化判断比率'!B38="","",'各会計、関係団体の財政状況及び健全化判断比率'!B38)</f>
        <v>大館市戸別浄化槽整備事業特別会計</v>
      </c>
      <c r="BH36" s="653"/>
      <c r="BI36" s="653"/>
      <c r="BJ36" s="653"/>
      <c r="BK36" s="653"/>
      <c r="BL36" s="653"/>
      <c r="BM36" s="653"/>
      <c r="BN36" s="653"/>
      <c r="BO36" s="653"/>
      <c r="BP36" s="653"/>
      <c r="BQ36" s="653"/>
      <c r="BR36" s="653"/>
      <c r="BS36" s="653"/>
      <c r="BT36" s="653"/>
      <c r="BU36" s="653"/>
      <c r="BV36" s="213"/>
      <c r="BW36" s="652">
        <f t="shared" si="2"/>
        <v>22</v>
      </c>
      <c r="BX36" s="652"/>
      <c r="BY36" s="653" t="str">
        <f>IF('各会計、関係団体の財政状況及び健全化判断比率'!B70="","",'各会計、関係団体の財政状況及び健全化判断比率'!B70)</f>
        <v>秋田県市町村会館管理組合（一般会計）</v>
      </c>
      <c r="BZ36" s="653"/>
      <c r="CA36" s="653"/>
      <c r="CB36" s="653"/>
      <c r="CC36" s="653"/>
      <c r="CD36" s="653"/>
      <c r="CE36" s="653"/>
      <c r="CF36" s="653"/>
      <c r="CG36" s="653"/>
      <c r="CH36" s="653"/>
      <c r="CI36" s="653"/>
      <c r="CJ36" s="653"/>
      <c r="CK36" s="653"/>
      <c r="CL36" s="653"/>
      <c r="CM36" s="653"/>
      <c r="CN36" s="213"/>
      <c r="CO36" s="652">
        <f t="shared" si="3"/>
        <v>27</v>
      </c>
      <c r="CP36" s="652"/>
      <c r="CQ36" s="653" t="str">
        <f>IF('各会計、関係団体の財政状況及び健全化判断比率'!BS9="","",'各会計、関係団体の財政状況及び健全化判断比率'!BS9)</f>
        <v>大館市文教振興事業団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大館市田代診療所事業特別会計</v>
      </c>
      <c r="F37" s="653"/>
      <c r="G37" s="653"/>
      <c r="H37" s="653"/>
      <c r="I37" s="653"/>
      <c r="J37" s="653"/>
      <c r="K37" s="653"/>
      <c r="L37" s="653"/>
      <c r="M37" s="653"/>
      <c r="N37" s="653"/>
      <c r="O37" s="653"/>
      <c r="P37" s="653"/>
      <c r="Q37" s="653"/>
      <c r="R37" s="653"/>
      <c r="S37" s="653"/>
      <c r="T37" s="213"/>
      <c r="U37" s="652">
        <f t="shared" si="4"/>
        <v>12</v>
      </c>
      <c r="V37" s="652"/>
      <c r="W37" s="653" t="str">
        <f>IF('各会計、関係団体の財政状況及び健全化判断比率'!B31="","",'各会計、関係団体の財政状況及び健全化判断比率'!B31)</f>
        <v>大館市介護サービス事業特別会計</v>
      </c>
      <c r="X37" s="653"/>
      <c r="Y37" s="653"/>
      <c r="Z37" s="653"/>
      <c r="AA37" s="653"/>
      <c r="AB37" s="653"/>
      <c r="AC37" s="653"/>
      <c r="AD37" s="653"/>
      <c r="AE37" s="653"/>
      <c r="AF37" s="653"/>
      <c r="AG37" s="653"/>
      <c r="AH37" s="653"/>
      <c r="AI37" s="653"/>
      <c r="AJ37" s="653"/>
      <c r="AK37" s="653"/>
      <c r="AL37" s="213"/>
      <c r="AM37" s="652">
        <f t="shared" si="0"/>
        <v>16</v>
      </c>
      <c r="AN37" s="652"/>
      <c r="AO37" s="653" t="str">
        <f>IF('各会計、関係団体の財政状況及び健全化判断比率'!B35="","",'各会計、関係団体の財政状況及び健全化判断比率'!B35)</f>
        <v>大館市病院事業会計</v>
      </c>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23</v>
      </c>
      <c r="BX37" s="652"/>
      <c r="BY37" s="653" t="str">
        <f>IF('各会計、関係団体の財政状況及び健全化判断比率'!B71="","",'各会計、関係団体の財政状況及び健全化判断比率'!B71)</f>
        <v>秋田県後期高齢者医療広域連合（一般会計）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f t="shared" ref="C38:C43" si="5">IF(E38="","",C37+1)</f>
        <v>5</v>
      </c>
      <c r="D38" s="652"/>
      <c r="E38" s="653" t="str">
        <f>IF('各会計、関係団体の財政状況及び健全化判断比率'!B11="","",'各会計、関係団体の財政状況及び健全化判断比率'!B11)</f>
        <v>大館市温泉開発特別会計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24</v>
      </c>
      <c r="BX38" s="652"/>
      <c r="BY38" s="653" t="str">
        <f>IF('各会計、関係団体の財政状況及び健全化判断比率'!B72="","",'各会計、関係団体の財政状況及び健全化判断比率'!B72)</f>
        <v>秋田県後期高齢者医療広域連合（後期高齢者医療特別会計）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f t="shared" si="5"/>
        <v>6</v>
      </c>
      <c r="D39" s="652"/>
      <c r="E39" s="653" t="str">
        <f>IF('各会計、関係団体の財政状況及び健全化判断比率'!B12="","",'各会計、関係団体の財政状況及び健全化判断比率'!B12)</f>
        <v>大館市奨学資金特別会計</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f t="shared" si="5"/>
        <v>7</v>
      </c>
      <c r="D40" s="652"/>
      <c r="E40" s="653" t="str">
        <f>IF('各会計、関係団体の財政状況及び健全化判断比率'!B13="","",'各会計、関係団体の財政状況及び健全化判断比率'!B13)</f>
        <v>大館市都市計画事業特別会計</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f t="shared" si="5"/>
        <v>8</v>
      </c>
      <c r="D41" s="652"/>
      <c r="E41" s="653" t="str">
        <f>IF('各会計、関係団体の財政状況及び健全化判断比率'!B14="","",'各会計、関係団体の財政状況及び健全化判断比率'!B14)</f>
        <v>大館市土地取得特別会計</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pBvhcpGMbC4gZa0IRE+qs+OyBbPZkZAH+h5zbyAqOOvG0MWSmRcM3/PW6q7IoHmEDYV5vPk06QO3BwTeIc0tA==" saltValue="WHi6pWdYUjMd2yg/ZFNo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44" t="s">
        <v>579</v>
      </c>
      <c r="D34" s="1244"/>
      <c r="E34" s="1245"/>
      <c r="F34" s="32">
        <v>2.89</v>
      </c>
      <c r="G34" s="33">
        <v>1.91</v>
      </c>
      <c r="H34" s="33">
        <v>1.1399999999999999</v>
      </c>
      <c r="I34" s="33" t="s">
        <v>580</v>
      </c>
      <c r="J34" s="34" t="s">
        <v>581</v>
      </c>
      <c r="K34" s="22"/>
      <c r="L34" s="22"/>
      <c r="M34" s="22"/>
      <c r="N34" s="22"/>
      <c r="O34" s="22"/>
      <c r="P34" s="22"/>
    </row>
    <row r="35" spans="1:16" ht="39" customHeight="1" x14ac:dyDescent="0.15">
      <c r="A35" s="22"/>
      <c r="B35" s="35"/>
      <c r="C35" s="1238" t="s">
        <v>582</v>
      </c>
      <c r="D35" s="1239"/>
      <c r="E35" s="1240"/>
      <c r="F35" s="36">
        <v>9.4700000000000006</v>
      </c>
      <c r="G35" s="37">
        <v>9.66</v>
      </c>
      <c r="H35" s="37">
        <v>8.9</v>
      </c>
      <c r="I35" s="37">
        <v>9.36</v>
      </c>
      <c r="J35" s="38">
        <v>10.039999999999999</v>
      </c>
      <c r="K35" s="22"/>
      <c r="L35" s="22"/>
      <c r="M35" s="22"/>
      <c r="N35" s="22"/>
      <c r="O35" s="22"/>
      <c r="P35" s="22"/>
    </row>
    <row r="36" spans="1:16" ht="39" customHeight="1" x14ac:dyDescent="0.15">
      <c r="A36" s="22"/>
      <c r="B36" s="35"/>
      <c r="C36" s="1238" t="s">
        <v>583</v>
      </c>
      <c r="D36" s="1239"/>
      <c r="E36" s="1240"/>
      <c r="F36" s="36">
        <v>9.24</v>
      </c>
      <c r="G36" s="37">
        <v>7.6</v>
      </c>
      <c r="H36" s="37">
        <v>5.47</v>
      </c>
      <c r="I36" s="37">
        <v>7.55</v>
      </c>
      <c r="J36" s="38">
        <v>5.19</v>
      </c>
      <c r="K36" s="22"/>
      <c r="L36" s="22"/>
      <c r="M36" s="22"/>
      <c r="N36" s="22"/>
      <c r="O36" s="22"/>
      <c r="P36" s="22"/>
    </row>
    <row r="37" spans="1:16" ht="39" customHeight="1" x14ac:dyDescent="0.15">
      <c r="A37" s="22"/>
      <c r="B37" s="35"/>
      <c r="C37" s="1238" t="s">
        <v>584</v>
      </c>
      <c r="D37" s="1239"/>
      <c r="E37" s="1240"/>
      <c r="F37" s="36">
        <v>1.82</v>
      </c>
      <c r="G37" s="37">
        <v>1.59</v>
      </c>
      <c r="H37" s="37">
        <v>2.2999999999999998</v>
      </c>
      <c r="I37" s="37">
        <v>1.93</v>
      </c>
      <c r="J37" s="38">
        <v>2.36</v>
      </c>
      <c r="K37" s="22"/>
      <c r="L37" s="22"/>
      <c r="M37" s="22"/>
      <c r="N37" s="22"/>
      <c r="O37" s="22"/>
      <c r="P37" s="22"/>
    </row>
    <row r="38" spans="1:16" ht="39" customHeight="1" x14ac:dyDescent="0.15">
      <c r="A38" s="22"/>
      <c r="B38" s="35"/>
      <c r="C38" s="1238" t="s">
        <v>585</v>
      </c>
      <c r="D38" s="1239"/>
      <c r="E38" s="1240"/>
      <c r="F38" s="36">
        <v>1.74</v>
      </c>
      <c r="G38" s="37">
        <v>1.86</v>
      </c>
      <c r="H38" s="37">
        <v>2.04</v>
      </c>
      <c r="I38" s="37">
        <v>1.67</v>
      </c>
      <c r="J38" s="38">
        <v>1.1599999999999999</v>
      </c>
      <c r="K38" s="22"/>
      <c r="L38" s="22"/>
      <c r="M38" s="22"/>
      <c r="N38" s="22"/>
      <c r="O38" s="22"/>
      <c r="P38" s="22"/>
    </row>
    <row r="39" spans="1:16" ht="39" customHeight="1" x14ac:dyDescent="0.15">
      <c r="A39" s="22"/>
      <c r="B39" s="35"/>
      <c r="C39" s="1238" t="s">
        <v>586</v>
      </c>
      <c r="D39" s="1239"/>
      <c r="E39" s="1240"/>
      <c r="F39" s="36">
        <v>2.16</v>
      </c>
      <c r="G39" s="37">
        <v>1.5</v>
      </c>
      <c r="H39" s="37">
        <v>1.28</v>
      </c>
      <c r="I39" s="37">
        <v>2.1</v>
      </c>
      <c r="J39" s="38">
        <v>0.93</v>
      </c>
      <c r="K39" s="22"/>
      <c r="L39" s="22"/>
      <c r="M39" s="22"/>
      <c r="N39" s="22"/>
      <c r="O39" s="22"/>
      <c r="P39" s="22"/>
    </row>
    <row r="40" spans="1:16" ht="39" customHeight="1" x14ac:dyDescent="0.15">
      <c r="A40" s="22"/>
      <c r="B40" s="35"/>
      <c r="C40" s="1238" t="s">
        <v>587</v>
      </c>
      <c r="D40" s="1239"/>
      <c r="E40" s="1240"/>
      <c r="F40" s="36">
        <v>0.33</v>
      </c>
      <c r="G40" s="37">
        <v>0.31</v>
      </c>
      <c r="H40" s="37">
        <v>0.41</v>
      </c>
      <c r="I40" s="37">
        <v>0.48</v>
      </c>
      <c r="J40" s="38">
        <v>0.53</v>
      </c>
      <c r="K40" s="22"/>
      <c r="L40" s="22"/>
      <c r="M40" s="22"/>
      <c r="N40" s="22"/>
      <c r="O40" s="22"/>
      <c r="P40" s="22"/>
    </row>
    <row r="41" spans="1:16" ht="39" customHeight="1" x14ac:dyDescent="0.15">
      <c r="A41" s="22"/>
      <c r="B41" s="35"/>
      <c r="C41" s="1238" t="s">
        <v>588</v>
      </c>
      <c r="D41" s="1239"/>
      <c r="E41" s="1240"/>
      <c r="F41" s="36">
        <v>0.01</v>
      </c>
      <c r="G41" s="37">
        <v>0.01</v>
      </c>
      <c r="H41" s="37">
        <v>0.01</v>
      </c>
      <c r="I41" s="37">
        <v>0.01</v>
      </c>
      <c r="J41" s="38">
        <v>0.01</v>
      </c>
      <c r="K41" s="22"/>
      <c r="L41" s="22"/>
      <c r="M41" s="22"/>
      <c r="N41" s="22"/>
      <c r="O41" s="22"/>
      <c r="P41" s="22"/>
    </row>
    <row r="42" spans="1:16" ht="39" customHeight="1" x14ac:dyDescent="0.15">
      <c r="A42" s="22"/>
      <c r="B42" s="39"/>
      <c r="C42" s="1238" t="s">
        <v>589</v>
      </c>
      <c r="D42" s="1239"/>
      <c r="E42" s="1240"/>
      <c r="F42" s="36" t="s">
        <v>531</v>
      </c>
      <c r="G42" s="37" t="s">
        <v>531</v>
      </c>
      <c r="H42" s="37" t="s">
        <v>531</v>
      </c>
      <c r="I42" s="37" t="s">
        <v>531</v>
      </c>
      <c r="J42" s="38" t="s">
        <v>531</v>
      </c>
      <c r="K42" s="22"/>
      <c r="L42" s="22"/>
      <c r="M42" s="22"/>
      <c r="N42" s="22"/>
      <c r="O42" s="22"/>
      <c r="P42" s="22"/>
    </row>
    <row r="43" spans="1:16" ht="39" customHeight="1" thickBot="1" x14ac:dyDescent="0.2">
      <c r="A43" s="22"/>
      <c r="B43" s="40"/>
      <c r="C43" s="1241" t="s">
        <v>590</v>
      </c>
      <c r="D43" s="1242"/>
      <c r="E43" s="1243"/>
      <c r="F43" s="41">
        <v>0.08</v>
      </c>
      <c r="G43" s="42">
        <v>0.06</v>
      </c>
      <c r="H43" s="42">
        <v>0.05</v>
      </c>
      <c r="I43" s="42">
        <v>0.06</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fbQeGE+5dAwbmXB/y3d17uepiqXlhAdAKXWFi0jg51h0s2MA25ZZqqrGh/mGfuzJKT9c/iJF6psU7n7WhY+Rg==" saltValue="2iShO6RHl83uEM8LWO4w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3531</v>
      </c>
      <c r="L45" s="60">
        <v>3274</v>
      </c>
      <c r="M45" s="60">
        <v>3181</v>
      </c>
      <c r="N45" s="60">
        <v>3186</v>
      </c>
      <c r="O45" s="61">
        <v>3261</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531</v>
      </c>
      <c r="L46" s="64" t="s">
        <v>531</v>
      </c>
      <c r="M46" s="64" t="s">
        <v>531</v>
      </c>
      <c r="N46" s="64" t="s">
        <v>531</v>
      </c>
      <c r="O46" s="65" t="s">
        <v>531</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531</v>
      </c>
      <c r="L47" s="64" t="s">
        <v>531</v>
      </c>
      <c r="M47" s="64" t="s">
        <v>531</v>
      </c>
      <c r="N47" s="64" t="s">
        <v>531</v>
      </c>
      <c r="O47" s="65" t="s">
        <v>531</v>
      </c>
      <c r="P47" s="48"/>
      <c r="Q47" s="48"/>
      <c r="R47" s="48"/>
      <c r="S47" s="48"/>
      <c r="T47" s="48"/>
      <c r="U47" s="48"/>
    </row>
    <row r="48" spans="1:21" ht="30.75" customHeight="1" x14ac:dyDescent="0.15">
      <c r="A48" s="48"/>
      <c r="B48" s="1248"/>
      <c r="C48" s="1249"/>
      <c r="D48" s="62"/>
      <c r="E48" s="1254" t="s">
        <v>14</v>
      </c>
      <c r="F48" s="1254"/>
      <c r="G48" s="1254"/>
      <c r="H48" s="1254"/>
      <c r="I48" s="1254"/>
      <c r="J48" s="1255"/>
      <c r="K48" s="63">
        <v>1556</v>
      </c>
      <c r="L48" s="64">
        <v>1661</v>
      </c>
      <c r="M48" s="64">
        <v>1619</v>
      </c>
      <c r="N48" s="64">
        <v>1576</v>
      </c>
      <c r="O48" s="65">
        <v>1536</v>
      </c>
      <c r="P48" s="48"/>
      <c r="Q48" s="48"/>
      <c r="R48" s="48"/>
      <c r="S48" s="48"/>
      <c r="T48" s="48"/>
      <c r="U48" s="48"/>
    </row>
    <row r="49" spans="1:21" ht="30.75" customHeight="1" x14ac:dyDescent="0.15">
      <c r="A49" s="48"/>
      <c r="B49" s="1248"/>
      <c r="C49" s="1249"/>
      <c r="D49" s="62"/>
      <c r="E49" s="1254" t="s">
        <v>15</v>
      </c>
      <c r="F49" s="1254"/>
      <c r="G49" s="1254"/>
      <c r="H49" s="1254"/>
      <c r="I49" s="1254"/>
      <c r="J49" s="1255"/>
      <c r="K49" s="63" t="s">
        <v>531</v>
      </c>
      <c r="L49" s="64" t="s">
        <v>531</v>
      </c>
      <c r="M49" s="64" t="s">
        <v>531</v>
      </c>
      <c r="N49" s="64" t="s">
        <v>531</v>
      </c>
      <c r="O49" s="65" t="s">
        <v>531</v>
      </c>
      <c r="P49" s="48"/>
      <c r="Q49" s="48"/>
      <c r="R49" s="48"/>
      <c r="S49" s="48"/>
      <c r="T49" s="48"/>
      <c r="U49" s="48"/>
    </row>
    <row r="50" spans="1:21" ht="30.75" customHeight="1" x14ac:dyDescent="0.15">
      <c r="A50" s="48"/>
      <c r="B50" s="1248"/>
      <c r="C50" s="1249"/>
      <c r="D50" s="62"/>
      <c r="E50" s="1254" t="s">
        <v>16</v>
      </c>
      <c r="F50" s="1254"/>
      <c r="G50" s="1254"/>
      <c r="H50" s="1254"/>
      <c r="I50" s="1254"/>
      <c r="J50" s="1255"/>
      <c r="K50" s="63">
        <v>206</v>
      </c>
      <c r="L50" s="64">
        <v>204</v>
      </c>
      <c r="M50" s="64">
        <v>201</v>
      </c>
      <c r="N50" s="64">
        <v>201</v>
      </c>
      <c r="O50" s="65">
        <v>201</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531</v>
      </c>
      <c r="L51" s="64" t="s">
        <v>531</v>
      </c>
      <c r="M51" s="64" t="s">
        <v>531</v>
      </c>
      <c r="N51" s="64" t="s">
        <v>531</v>
      </c>
      <c r="O51" s="65" t="s">
        <v>531</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3446</v>
      </c>
      <c r="L52" s="64">
        <v>3297</v>
      </c>
      <c r="M52" s="64">
        <v>3357</v>
      </c>
      <c r="N52" s="64">
        <v>3450</v>
      </c>
      <c r="O52" s="65">
        <v>3367</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1847</v>
      </c>
      <c r="L53" s="69">
        <v>1842</v>
      </c>
      <c r="M53" s="69">
        <v>1644</v>
      </c>
      <c r="N53" s="69">
        <v>1513</v>
      </c>
      <c r="O53" s="70">
        <v>1631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591</v>
      </c>
      <c r="L56" s="80" t="s">
        <v>592</v>
      </c>
      <c r="M56" s="80" t="s">
        <v>593</v>
      </c>
      <c r="N56" s="80" t="s">
        <v>594</v>
      </c>
      <c r="O56" s="81" t="s">
        <v>595</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609</v>
      </c>
      <c r="L57" s="83" t="s">
        <v>531</v>
      </c>
      <c r="M57" s="83" t="s">
        <v>531</v>
      </c>
      <c r="N57" s="83" t="s">
        <v>531</v>
      </c>
      <c r="O57" s="84" t="s">
        <v>531</v>
      </c>
    </row>
    <row r="58" spans="1:21" ht="31.5" customHeight="1" thickBot="1" x14ac:dyDescent="0.2">
      <c r="B58" s="1264"/>
      <c r="C58" s="1265"/>
      <c r="D58" s="1269" t="s">
        <v>26</v>
      </c>
      <c r="E58" s="1270"/>
      <c r="F58" s="1270"/>
      <c r="G58" s="1270"/>
      <c r="H58" s="1270"/>
      <c r="I58" s="1270"/>
      <c r="J58" s="1271"/>
      <c r="K58" s="85" t="s">
        <v>531</v>
      </c>
      <c r="L58" s="86" t="s">
        <v>531</v>
      </c>
      <c r="M58" s="86" t="s">
        <v>531</v>
      </c>
      <c r="N58" s="86" t="s">
        <v>531</v>
      </c>
      <c r="O58" s="87" t="s">
        <v>531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zG7ZusPODqW+VQBgOrQsJ7hyRKHjnzlpuaYzzFUu1TaFOls5aCtpSkDiXl8ssSQQEDIC+48AVDdchYLShS9fQ==" saltValue="2+QpctRDH245FjlnWNKY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572</v>
      </c>
      <c r="J40" s="99" t="s">
        <v>573</v>
      </c>
      <c r="K40" s="99" t="s">
        <v>574</v>
      </c>
      <c r="L40" s="99" t="s">
        <v>575</v>
      </c>
      <c r="M40" s="100" t="s">
        <v>576</v>
      </c>
    </row>
    <row r="41" spans="2:13" ht="27.75" customHeight="1" x14ac:dyDescent="0.15">
      <c r="B41" s="1272" t="s">
        <v>29</v>
      </c>
      <c r="C41" s="1273"/>
      <c r="D41" s="101"/>
      <c r="E41" s="1278" t="s">
        <v>30</v>
      </c>
      <c r="F41" s="1278"/>
      <c r="G41" s="1278"/>
      <c r="H41" s="1279"/>
      <c r="I41" s="102">
        <v>31760</v>
      </c>
      <c r="J41" s="103">
        <v>31544</v>
      </c>
      <c r="K41" s="103">
        <v>30623</v>
      </c>
      <c r="L41" s="103">
        <v>30553</v>
      </c>
      <c r="M41" s="104">
        <v>30936</v>
      </c>
    </row>
    <row r="42" spans="2:13" ht="27.75" customHeight="1" x14ac:dyDescent="0.15">
      <c r="B42" s="1274"/>
      <c r="C42" s="1275"/>
      <c r="D42" s="105"/>
      <c r="E42" s="1280" t="s">
        <v>31</v>
      </c>
      <c r="F42" s="1280"/>
      <c r="G42" s="1280"/>
      <c r="H42" s="1281"/>
      <c r="I42" s="106">
        <v>1096</v>
      </c>
      <c r="J42" s="107">
        <v>892</v>
      </c>
      <c r="K42" s="107">
        <v>681</v>
      </c>
      <c r="L42" s="107">
        <v>491</v>
      </c>
      <c r="M42" s="108">
        <v>290</v>
      </c>
    </row>
    <row r="43" spans="2:13" ht="27.75" customHeight="1" x14ac:dyDescent="0.15">
      <c r="B43" s="1274"/>
      <c r="C43" s="1275"/>
      <c r="D43" s="105"/>
      <c r="E43" s="1280" t="s">
        <v>32</v>
      </c>
      <c r="F43" s="1280"/>
      <c r="G43" s="1280"/>
      <c r="H43" s="1281"/>
      <c r="I43" s="106">
        <v>26056</v>
      </c>
      <c r="J43" s="107">
        <v>25055</v>
      </c>
      <c r="K43" s="107">
        <v>24371</v>
      </c>
      <c r="L43" s="107">
        <v>23064</v>
      </c>
      <c r="M43" s="108">
        <v>21866</v>
      </c>
    </row>
    <row r="44" spans="2:13" ht="27.75" customHeight="1" x14ac:dyDescent="0.15">
      <c r="B44" s="1274"/>
      <c r="C44" s="1275"/>
      <c r="D44" s="105"/>
      <c r="E44" s="1280" t="s">
        <v>33</v>
      </c>
      <c r="F44" s="1280"/>
      <c r="G44" s="1280"/>
      <c r="H44" s="1281"/>
      <c r="I44" s="106" t="s">
        <v>531</v>
      </c>
      <c r="J44" s="107" t="s">
        <v>531</v>
      </c>
      <c r="K44" s="107" t="s">
        <v>531</v>
      </c>
      <c r="L44" s="107" t="s">
        <v>531</v>
      </c>
      <c r="M44" s="108" t="s">
        <v>531</v>
      </c>
    </row>
    <row r="45" spans="2:13" ht="27.75" customHeight="1" x14ac:dyDescent="0.15">
      <c r="B45" s="1274"/>
      <c r="C45" s="1275"/>
      <c r="D45" s="105"/>
      <c r="E45" s="1280" t="s">
        <v>34</v>
      </c>
      <c r="F45" s="1280"/>
      <c r="G45" s="1280"/>
      <c r="H45" s="1281"/>
      <c r="I45" s="106">
        <v>7069</v>
      </c>
      <c r="J45" s="107">
        <v>6451</v>
      </c>
      <c r="K45" s="107">
        <v>5928</v>
      </c>
      <c r="L45" s="107">
        <v>5993</v>
      </c>
      <c r="M45" s="108">
        <v>5720</v>
      </c>
    </row>
    <row r="46" spans="2:13" ht="27.75" customHeight="1" x14ac:dyDescent="0.15">
      <c r="B46" s="1274"/>
      <c r="C46" s="1275"/>
      <c r="D46" s="109"/>
      <c r="E46" s="1280" t="s">
        <v>35</v>
      </c>
      <c r="F46" s="1280"/>
      <c r="G46" s="1280"/>
      <c r="H46" s="1281"/>
      <c r="I46" s="106" t="s">
        <v>531</v>
      </c>
      <c r="J46" s="107" t="s">
        <v>531</v>
      </c>
      <c r="K46" s="107" t="s">
        <v>531</v>
      </c>
      <c r="L46" s="107" t="s">
        <v>531</v>
      </c>
      <c r="M46" s="108" t="s">
        <v>531</v>
      </c>
    </row>
    <row r="47" spans="2:13" ht="27.75" customHeight="1" x14ac:dyDescent="0.15">
      <c r="B47" s="1274"/>
      <c r="C47" s="1275"/>
      <c r="D47" s="110"/>
      <c r="E47" s="1282" t="s">
        <v>36</v>
      </c>
      <c r="F47" s="1283"/>
      <c r="G47" s="1283"/>
      <c r="H47" s="1284"/>
      <c r="I47" s="106" t="s">
        <v>531</v>
      </c>
      <c r="J47" s="107" t="s">
        <v>531</v>
      </c>
      <c r="K47" s="107" t="s">
        <v>531</v>
      </c>
      <c r="L47" s="107" t="s">
        <v>531</v>
      </c>
      <c r="M47" s="108" t="s">
        <v>531</v>
      </c>
    </row>
    <row r="48" spans="2:13" ht="27.75" customHeight="1" x14ac:dyDescent="0.15">
      <c r="B48" s="1274"/>
      <c r="C48" s="1275"/>
      <c r="D48" s="105"/>
      <c r="E48" s="1280" t="s">
        <v>37</v>
      </c>
      <c r="F48" s="1280"/>
      <c r="G48" s="1280"/>
      <c r="H48" s="1281"/>
      <c r="I48" s="106" t="s">
        <v>531</v>
      </c>
      <c r="J48" s="107" t="s">
        <v>531</v>
      </c>
      <c r="K48" s="107" t="s">
        <v>531</v>
      </c>
      <c r="L48" s="107" t="s">
        <v>531</v>
      </c>
      <c r="M48" s="108" t="s">
        <v>531</v>
      </c>
    </row>
    <row r="49" spans="2:13" ht="27.75" customHeight="1" x14ac:dyDescent="0.15">
      <c r="B49" s="1276"/>
      <c r="C49" s="1277"/>
      <c r="D49" s="105"/>
      <c r="E49" s="1280" t="s">
        <v>38</v>
      </c>
      <c r="F49" s="1280"/>
      <c r="G49" s="1280"/>
      <c r="H49" s="1281"/>
      <c r="I49" s="106" t="s">
        <v>531</v>
      </c>
      <c r="J49" s="107" t="s">
        <v>531</v>
      </c>
      <c r="K49" s="107" t="s">
        <v>531</v>
      </c>
      <c r="L49" s="107" t="s">
        <v>531</v>
      </c>
      <c r="M49" s="108" t="s">
        <v>531</v>
      </c>
    </row>
    <row r="50" spans="2:13" ht="27.75" customHeight="1" x14ac:dyDescent="0.15">
      <c r="B50" s="1285" t="s">
        <v>39</v>
      </c>
      <c r="C50" s="1286"/>
      <c r="D50" s="111"/>
      <c r="E50" s="1280" t="s">
        <v>40</v>
      </c>
      <c r="F50" s="1280"/>
      <c r="G50" s="1280"/>
      <c r="H50" s="1281"/>
      <c r="I50" s="106">
        <v>5886</v>
      </c>
      <c r="J50" s="107">
        <v>7217</v>
      </c>
      <c r="K50" s="107">
        <v>7868</v>
      </c>
      <c r="L50" s="107">
        <v>7688</v>
      </c>
      <c r="M50" s="108">
        <v>7983</v>
      </c>
    </row>
    <row r="51" spans="2:13" ht="27.75" customHeight="1" x14ac:dyDescent="0.15">
      <c r="B51" s="1274"/>
      <c r="C51" s="1275"/>
      <c r="D51" s="105"/>
      <c r="E51" s="1280" t="s">
        <v>41</v>
      </c>
      <c r="F51" s="1280"/>
      <c r="G51" s="1280"/>
      <c r="H51" s="1281"/>
      <c r="I51" s="106">
        <v>2340</v>
      </c>
      <c r="J51" s="107">
        <v>2459</v>
      </c>
      <c r="K51" s="107">
        <v>2686</v>
      </c>
      <c r="L51" s="107">
        <v>2651</v>
      </c>
      <c r="M51" s="108">
        <v>1071</v>
      </c>
    </row>
    <row r="52" spans="2:13" ht="27.75" customHeight="1" x14ac:dyDescent="0.15">
      <c r="B52" s="1276"/>
      <c r="C52" s="1277"/>
      <c r="D52" s="105"/>
      <c r="E52" s="1280" t="s">
        <v>42</v>
      </c>
      <c r="F52" s="1280"/>
      <c r="G52" s="1280"/>
      <c r="H52" s="1281"/>
      <c r="I52" s="106">
        <v>37361</v>
      </c>
      <c r="J52" s="107">
        <v>37423</v>
      </c>
      <c r="K52" s="107">
        <v>36979</v>
      </c>
      <c r="L52" s="107">
        <v>36415</v>
      </c>
      <c r="M52" s="108">
        <v>36383</v>
      </c>
    </row>
    <row r="53" spans="2:13" ht="27.75" customHeight="1" thickBot="1" x14ac:dyDescent="0.2">
      <c r="B53" s="1287" t="s">
        <v>43</v>
      </c>
      <c r="C53" s="1288"/>
      <c r="D53" s="112"/>
      <c r="E53" s="1289" t="s">
        <v>44</v>
      </c>
      <c r="F53" s="1289"/>
      <c r="G53" s="1289"/>
      <c r="H53" s="1290"/>
      <c r="I53" s="113">
        <v>20393</v>
      </c>
      <c r="J53" s="114">
        <v>16843</v>
      </c>
      <c r="K53" s="114">
        <v>14070</v>
      </c>
      <c r="L53" s="114">
        <v>13347</v>
      </c>
      <c r="M53" s="115">
        <v>13376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ZWw1Fp9gPBo56tV6xvn76aeu7WlUXCnnTKTbA1pwu3QAqvFpoBSZ57htrBNpUJ5Kk9rqZ/eBF056hSkDwRAA==" saltValue="GXDYz+9LE51ORWjmsuNq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574</v>
      </c>
      <c r="G54" s="124" t="s">
        <v>575</v>
      </c>
      <c r="H54" s="125" t="s">
        <v>576</v>
      </c>
    </row>
    <row r="55" spans="2:8" ht="52.5" customHeight="1" x14ac:dyDescent="0.15">
      <c r="B55" s="126"/>
      <c r="C55" s="1299" t="s">
        <v>47</v>
      </c>
      <c r="D55" s="1299"/>
      <c r="E55" s="1300"/>
      <c r="F55" s="127">
        <v>1965</v>
      </c>
      <c r="G55" s="127">
        <v>1651</v>
      </c>
      <c r="H55" s="128">
        <v>1404</v>
      </c>
    </row>
    <row r="56" spans="2:8" ht="52.5" customHeight="1" x14ac:dyDescent="0.15">
      <c r="B56" s="129"/>
      <c r="C56" s="1301" t="s">
        <v>48</v>
      </c>
      <c r="D56" s="1301"/>
      <c r="E56" s="1302"/>
      <c r="F56" s="130">
        <v>1015</v>
      </c>
      <c r="G56" s="130">
        <v>915</v>
      </c>
      <c r="H56" s="131">
        <v>815</v>
      </c>
    </row>
    <row r="57" spans="2:8" ht="53.25" customHeight="1" x14ac:dyDescent="0.15">
      <c r="B57" s="129"/>
      <c r="C57" s="1303" t="s">
        <v>49</v>
      </c>
      <c r="D57" s="1303"/>
      <c r="E57" s="1304"/>
      <c r="F57" s="132">
        <v>6697</v>
      </c>
      <c r="G57" s="132">
        <v>7110</v>
      </c>
      <c r="H57" s="133">
        <v>7257</v>
      </c>
    </row>
    <row r="58" spans="2:8" ht="45.75" customHeight="1" x14ac:dyDescent="0.15">
      <c r="B58" s="134"/>
      <c r="C58" s="1291" t="s">
        <v>610</v>
      </c>
      <c r="D58" s="1292"/>
      <c r="E58" s="1293"/>
      <c r="F58" s="135">
        <v>2492</v>
      </c>
      <c r="G58" s="135">
        <v>2488</v>
      </c>
      <c r="H58" s="136">
        <v>2493</v>
      </c>
    </row>
    <row r="59" spans="2:8" ht="45.75" customHeight="1" x14ac:dyDescent="0.15">
      <c r="B59" s="134"/>
      <c r="C59" s="1291" t="s">
        <v>611</v>
      </c>
      <c r="D59" s="1292"/>
      <c r="E59" s="1293"/>
      <c r="F59" s="135">
        <v>1595</v>
      </c>
      <c r="G59" s="135">
        <v>1731</v>
      </c>
      <c r="H59" s="136">
        <v>1727</v>
      </c>
    </row>
    <row r="60" spans="2:8" ht="45.75" customHeight="1" x14ac:dyDescent="0.15">
      <c r="B60" s="134"/>
      <c r="C60" s="1291" t="s">
        <v>612</v>
      </c>
      <c r="D60" s="1292"/>
      <c r="E60" s="1293"/>
      <c r="F60" s="135">
        <v>487</v>
      </c>
      <c r="G60" s="135">
        <v>714</v>
      </c>
      <c r="H60" s="136">
        <v>1037</v>
      </c>
    </row>
    <row r="61" spans="2:8" ht="45.75" customHeight="1" x14ac:dyDescent="0.15">
      <c r="B61" s="134"/>
      <c r="C61" s="1291" t="s">
        <v>613</v>
      </c>
      <c r="D61" s="1292"/>
      <c r="E61" s="1293"/>
      <c r="F61" s="135">
        <v>658</v>
      </c>
      <c r="G61" s="135">
        <v>660</v>
      </c>
      <c r="H61" s="136">
        <v>663</v>
      </c>
    </row>
    <row r="62" spans="2:8" ht="45.75" customHeight="1" thickBot="1" x14ac:dyDescent="0.2">
      <c r="B62" s="137"/>
      <c r="C62" s="1294" t="s">
        <v>614</v>
      </c>
      <c r="D62" s="1295"/>
      <c r="E62" s="1296"/>
      <c r="F62" s="138">
        <v>350</v>
      </c>
      <c r="G62" s="138">
        <v>450</v>
      </c>
      <c r="H62" s="139">
        <v>374</v>
      </c>
    </row>
    <row r="63" spans="2:8" ht="52.5" customHeight="1" thickBot="1" x14ac:dyDescent="0.2">
      <c r="B63" s="140"/>
      <c r="C63" s="1297" t="s">
        <v>50</v>
      </c>
      <c r="D63" s="1297"/>
      <c r="E63" s="1298"/>
      <c r="F63" s="141">
        <v>9677</v>
      </c>
      <c r="G63" s="141">
        <v>9676</v>
      </c>
      <c r="H63" s="142">
        <v>9476</v>
      </c>
    </row>
    <row r="64" spans="2:8" ht="15" customHeight="1" x14ac:dyDescent="0.15"/>
    <row r="65" ht="0" hidden="1" customHeight="1" x14ac:dyDescent="0.15"/>
    <row r="66" ht="0" hidden="1" customHeight="1" x14ac:dyDescent="0.15"/>
  </sheetData>
  <sheetProtection algorithmName="SHA-512" hashValue="vi7rxKVD4YJ6Tr3RiI/dY7BPM9hpkHEkgX8JlQiHwF1kIRAyFV6jkHvQjhJgPg4Cn5+Jhy7J4Ef1WwnZI+Qqlw==" saltValue="DgJxeU0z2+ciX1dwWAAD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572</v>
      </c>
      <c r="BQ50" s="1311"/>
      <c r="BR50" s="1311"/>
      <c r="BS50" s="1311"/>
      <c r="BT50" s="1311"/>
      <c r="BU50" s="1311"/>
      <c r="BV50" s="1311"/>
      <c r="BW50" s="1311"/>
      <c r="BX50" s="1311" t="s">
        <v>573</v>
      </c>
      <c r="BY50" s="1311"/>
      <c r="BZ50" s="1311"/>
      <c r="CA50" s="1311"/>
      <c r="CB50" s="1311"/>
      <c r="CC50" s="1311"/>
      <c r="CD50" s="1311"/>
      <c r="CE50" s="1311"/>
      <c r="CF50" s="1311" t="s">
        <v>574</v>
      </c>
      <c r="CG50" s="1311"/>
      <c r="CH50" s="1311"/>
      <c r="CI50" s="1311"/>
      <c r="CJ50" s="1311"/>
      <c r="CK50" s="1311"/>
      <c r="CL50" s="1311"/>
      <c r="CM50" s="1311"/>
      <c r="CN50" s="1311" t="s">
        <v>575</v>
      </c>
      <c r="CO50" s="1311"/>
      <c r="CP50" s="1311"/>
      <c r="CQ50" s="1311"/>
      <c r="CR50" s="1311"/>
      <c r="CS50" s="1311"/>
      <c r="CT50" s="1311"/>
      <c r="CU50" s="1311"/>
      <c r="CV50" s="1311" t="s">
        <v>576</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619</v>
      </c>
      <c r="AO51" s="1310"/>
      <c r="AP51" s="1310"/>
      <c r="AQ51" s="1310"/>
      <c r="AR51" s="1310"/>
      <c r="AS51" s="1310"/>
      <c r="AT51" s="1310"/>
      <c r="AU51" s="1310"/>
      <c r="AV51" s="1310"/>
      <c r="AW51" s="1310"/>
      <c r="AX51" s="1310"/>
      <c r="AY51" s="1310"/>
      <c r="AZ51" s="1310"/>
      <c r="BA51" s="1310"/>
      <c r="BB51" s="1310" t="s">
        <v>620</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74.2</v>
      </c>
      <c r="CG51" s="1307"/>
      <c r="CH51" s="1307"/>
      <c r="CI51" s="1307"/>
      <c r="CJ51" s="1307"/>
      <c r="CK51" s="1307"/>
      <c r="CL51" s="1307"/>
      <c r="CM51" s="1307"/>
      <c r="CN51" s="1307">
        <v>72.099999999999994</v>
      </c>
      <c r="CO51" s="1307"/>
      <c r="CP51" s="1307"/>
      <c r="CQ51" s="1307"/>
      <c r="CR51" s="1307"/>
      <c r="CS51" s="1307"/>
      <c r="CT51" s="1307"/>
      <c r="CU51" s="1307"/>
      <c r="CV51" s="1307">
        <v>72.900000000000006</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621</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56.1</v>
      </c>
      <c r="CG53" s="1307"/>
      <c r="CH53" s="1307"/>
      <c r="CI53" s="1307"/>
      <c r="CJ53" s="1307"/>
      <c r="CK53" s="1307"/>
      <c r="CL53" s="1307"/>
      <c r="CM53" s="1307"/>
      <c r="CN53" s="1307">
        <v>56.6</v>
      </c>
      <c r="CO53" s="1307"/>
      <c r="CP53" s="1307"/>
      <c r="CQ53" s="1307"/>
      <c r="CR53" s="1307"/>
      <c r="CS53" s="1307"/>
      <c r="CT53" s="1307"/>
      <c r="CU53" s="1307"/>
      <c r="CV53" s="1307">
        <v>57.9</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622</v>
      </c>
      <c r="AO55" s="1311"/>
      <c r="AP55" s="1311"/>
      <c r="AQ55" s="1311"/>
      <c r="AR55" s="1311"/>
      <c r="AS55" s="1311"/>
      <c r="AT55" s="1311"/>
      <c r="AU55" s="1311"/>
      <c r="AV55" s="1311"/>
      <c r="AW55" s="1311"/>
      <c r="AX55" s="1311"/>
      <c r="AY55" s="1311"/>
      <c r="AZ55" s="1311"/>
      <c r="BA55" s="1311"/>
      <c r="BB55" s="1310" t="s">
        <v>620</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621</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623</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3" t="s">
        <v>628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572</v>
      </c>
      <c r="BQ72" s="1311"/>
      <c r="BR72" s="1311"/>
      <c r="BS72" s="1311"/>
      <c r="BT72" s="1311"/>
      <c r="BU72" s="1311"/>
      <c r="BV72" s="1311"/>
      <c r="BW72" s="1311"/>
      <c r="BX72" s="1311" t="s">
        <v>573</v>
      </c>
      <c r="BY72" s="1311"/>
      <c r="BZ72" s="1311"/>
      <c r="CA72" s="1311"/>
      <c r="CB72" s="1311"/>
      <c r="CC72" s="1311"/>
      <c r="CD72" s="1311"/>
      <c r="CE72" s="1311"/>
      <c r="CF72" s="1311" t="s">
        <v>574</v>
      </c>
      <c r="CG72" s="1311"/>
      <c r="CH72" s="1311"/>
      <c r="CI72" s="1311"/>
      <c r="CJ72" s="1311"/>
      <c r="CK72" s="1311"/>
      <c r="CL72" s="1311"/>
      <c r="CM72" s="1311"/>
      <c r="CN72" s="1311" t="s">
        <v>575</v>
      </c>
      <c r="CO72" s="1311"/>
      <c r="CP72" s="1311"/>
      <c r="CQ72" s="1311"/>
      <c r="CR72" s="1311"/>
      <c r="CS72" s="1311"/>
      <c r="CT72" s="1311"/>
      <c r="CU72" s="1311"/>
      <c r="CV72" s="1311" t="s">
        <v>576</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619</v>
      </c>
      <c r="AO73" s="1310"/>
      <c r="AP73" s="1310"/>
      <c r="AQ73" s="1310"/>
      <c r="AR73" s="1310"/>
      <c r="AS73" s="1310"/>
      <c r="AT73" s="1310"/>
      <c r="AU73" s="1310"/>
      <c r="AV73" s="1310"/>
      <c r="AW73" s="1310"/>
      <c r="AX73" s="1310"/>
      <c r="AY73" s="1310"/>
      <c r="AZ73" s="1310"/>
      <c r="BA73" s="1310"/>
      <c r="BB73" s="1310" t="s">
        <v>620</v>
      </c>
      <c r="BC73" s="1310"/>
      <c r="BD73" s="1310"/>
      <c r="BE73" s="1310"/>
      <c r="BF73" s="1310"/>
      <c r="BG73" s="1310"/>
      <c r="BH73" s="1310"/>
      <c r="BI73" s="1310"/>
      <c r="BJ73" s="1310"/>
      <c r="BK73" s="1310"/>
      <c r="BL73" s="1310"/>
      <c r="BM73" s="1310"/>
      <c r="BN73" s="1310"/>
      <c r="BO73" s="1310"/>
      <c r="BP73" s="1307">
        <v>108.3</v>
      </c>
      <c r="BQ73" s="1307"/>
      <c r="BR73" s="1307"/>
      <c r="BS73" s="1307"/>
      <c r="BT73" s="1307"/>
      <c r="BU73" s="1307"/>
      <c r="BV73" s="1307"/>
      <c r="BW73" s="1307"/>
      <c r="BX73" s="1307">
        <v>87.9</v>
      </c>
      <c r="BY73" s="1307"/>
      <c r="BZ73" s="1307"/>
      <c r="CA73" s="1307"/>
      <c r="CB73" s="1307"/>
      <c r="CC73" s="1307"/>
      <c r="CD73" s="1307"/>
      <c r="CE73" s="1307"/>
      <c r="CF73" s="1307">
        <v>74.2</v>
      </c>
      <c r="CG73" s="1307"/>
      <c r="CH73" s="1307"/>
      <c r="CI73" s="1307"/>
      <c r="CJ73" s="1307"/>
      <c r="CK73" s="1307"/>
      <c r="CL73" s="1307"/>
      <c r="CM73" s="1307"/>
      <c r="CN73" s="1307">
        <v>72.099999999999994</v>
      </c>
      <c r="CO73" s="1307"/>
      <c r="CP73" s="1307"/>
      <c r="CQ73" s="1307"/>
      <c r="CR73" s="1307"/>
      <c r="CS73" s="1307"/>
      <c r="CT73" s="1307"/>
      <c r="CU73" s="1307"/>
      <c r="CV73" s="1307">
        <v>72.900000000000006</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624</v>
      </c>
      <c r="BC75" s="1310"/>
      <c r="BD75" s="1310"/>
      <c r="BE75" s="1310"/>
      <c r="BF75" s="1310"/>
      <c r="BG75" s="1310"/>
      <c r="BH75" s="1310"/>
      <c r="BI75" s="1310"/>
      <c r="BJ75" s="1310"/>
      <c r="BK75" s="1310"/>
      <c r="BL75" s="1310"/>
      <c r="BM75" s="1310"/>
      <c r="BN75" s="1310"/>
      <c r="BO75" s="1310"/>
      <c r="BP75" s="1307">
        <v>11.6</v>
      </c>
      <c r="BQ75" s="1307"/>
      <c r="BR75" s="1307"/>
      <c r="BS75" s="1307"/>
      <c r="BT75" s="1307"/>
      <c r="BU75" s="1307"/>
      <c r="BV75" s="1307"/>
      <c r="BW75" s="1307"/>
      <c r="BX75" s="1307">
        <v>10.6</v>
      </c>
      <c r="BY75" s="1307"/>
      <c r="BZ75" s="1307"/>
      <c r="CA75" s="1307"/>
      <c r="CB75" s="1307"/>
      <c r="CC75" s="1307"/>
      <c r="CD75" s="1307"/>
      <c r="CE75" s="1307"/>
      <c r="CF75" s="1307">
        <v>9.4</v>
      </c>
      <c r="CG75" s="1307"/>
      <c r="CH75" s="1307"/>
      <c r="CI75" s="1307"/>
      <c r="CJ75" s="1307"/>
      <c r="CK75" s="1307"/>
      <c r="CL75" s="1307"/>
      <c r="CM75" s="1307"/>
      <c r="CN75" s="1307">
        <v>8.8000000000000007</v>
      </c>
      <c r="CO75" s="1307"/>
      <c r="CP75" s="1307"/>
      <c r="CQ75" s="1307"/>
      <c r="CR75" s="1307"/>
      <c r="CS75" s="1307"/>
      <c r="CT75" s="1307"/>
      <c r="CU75" s="1307"/>
      <c r="CV75" s="1307">
        <v>8.5</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622</v>
      </c>
      <c r="AO77" s="1311"/>
      <c r="AP77" s="1311"/>
      <c r="AQ77" s="1311"/>
      <c r="AR77" s="1311"/>
      <c r="AS77" s="1311"/>
      <c r="AT77" s="1311"/>
      <c r="AU77" s="1311"/>
      <c r="AV77" s="1311"/>
      <c r="AW77" s="1311"/>
      <c r="AX77" s="1311"/>
      <c r="AY77" s="1311"/>
      <c r="AZ77" s="1311"/>
      <c r="BA77" s="1311"/>
      <c r="BB77" s="1310" t="s">
        <v>620</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624</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DCjZxA3zTFuQKaYNHOlSziWF1wb46HXWnef8DwCeJ9UZio6mszG3tcrvO/MyAWuUoUkybyJluU+QwHwp2gLUg==" saltValue="BK42QHRBPTsab/UxjZdLF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uq88hZvlrMryFMjYyoYR4R+/ZwpIHJbjjNyP4HeCtYeTYufb3u9zMuSxI9y2cdO1jIegNOwyUR3Agn2Z6L9IA==" saltValue="T0EgP5UT+JGxDLYrYy7T1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Y8l/kLtbKkCAnU64Ne8KozcFIh81T7sHH8CAX0v9yTD1ff3bPzy8O/o4etFVfILsHb9XvYMg5E+tGQcLVD6+Q==" saltValue="P9nivWEbCx7lk50qnzkCl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569</v>
      </c>
      <c r="G2" s="156"/>
      <c r="H2" s="157"/>
    </row>
    <row r="3" spans="1:8" x14ac:dyDescent="0.15">
      <c r="A3" s="153" t="s">
        <v>562</v>
      </c>
      <c r="B3" s="158"/>
      <c r="C3" s="159"/>
      <c r="D3" s="160">
        <v>58297</v>
      </c>
      <c r="E3" s="161"/>
      <c r="F3" s="162">
        <v>66255</v>
      </c>
      <c r="G3" s="163"/>
      <c r="H3" s="164"/>
    </row>
    <row r="4" spans="1:8" x14ac:dyDescent="0.15">
      <c r="A4" s="165"/>
      <c r="B4" s="166"/>
      <c r="C4" s="167"/>
      <c r="D4" s="168">
        <v>34310</v>
      </c>
      <c r="E4" s="169"/>
      <c r="F4" s="170">
        <v>31822</v>
      </c>
      <c r="G4" s="171"/>
      <c r="H4" s="172"/>
    </row>
    <row r="5" spans="1:8" x14ac:dyDescent="0.15">
      <c r="A5" s="153" t="s">
        <v>564</v>
      </c>
      <c r="B5" s="158"/>
      <c r="C5" s="159"/>
      <c r="D5" s="160">
        <v>74747</v>
      </c>
      <c r="E5" s="161"/>
      <c r="F5" s="162">
        <v>54227</v>
      </c>
      <c r="G5" s="163"/>
      <c r="H5" s="164"/>
    </row>
    <row r="6" spans="1:8" x14ac:dyDescent="0.15">
      <c r="A6" s="165"/>
      <c r="B6" s="166"/>
      <c r="C6" s="167"/>
      <c r="D6" s="168">
        <v>25811</v>
      </c>
      <c r="E6" s="169"/>
      <c r="F6" s="170">
        <v>29694</v>
      </c>
      <c r="G6" s="171"/>
      <c r="H6" s="172"/>
    </row>
    <row r="7" spans="1:8" x14ac:dyDescent="0.15">
      <c r="A7" s="153" t="s">
        <v>565</v>
      </c>
      <c r="B7" s="158"/>
      <c r="C7" s="159"/>
      <c r="D7" s="160">
        <v>49509</v>
      </c>
      <c r="E7" s="161"/>
      <c r="F7" s="162">
        <v>57295</v>
      </c>
      <c r="G7" s="163"/>
      <c r="H7" s="164"/>
    </row>
    <row r="8" spans="1:8" x14ac:dyDescent="0.15">
      <c r="A8" s="165"/>
      <c r="B8" s="166"/>
      <c r="C8" s="167"/>
      <c r="D8" s="168">
        <v>28550</v>
      </c>
      <c r="E8" s="169"/>
      <c r="F8" s="170">
        <v>32771</v>
      </c>
      <c r="G8" s="171"/>
      <c r="H8" s="172"/>
    </row>
    <row r="9" spans="1:8" x14ac:dyDescent="0.15">
      <c r="A9" s="153" t="s">
        <v>566</v>
      </c>
      <c r="B9" s="158"/>
      <c r="C9" s="159"/>
      <c r="D9" s="160">
        <v>64652</v>
      </c>
      <c r="E9" s="161"/>
      <c r="F9" s="162">
        <v>54110</v>
      </c>
      <c r="G9" s="163"/>
      <c r="H9" s="164"/>
    </row>
    <row r="10" spans="1:8" x14ac:dyDescent="0.15">
      <c r="A10" s="165"/>
      <c r="B10" s="166"/>
      <c r="C10" s="167"/>
      <c r="D10" s="168">
        <v>32967</v>
      </c>
      <c r="E10" s="169"/>
      <c r="F10" s="170">
        <v>30620</v>
      </c>
      <c r="G10" s="171"/>
      <c r="H10" s="172"/>
    </row>
    <row r="11" spans="1:8" x14ac:dyDescent="0.15">
      <c r="A11" s="153" t="s">
        <v>567</v>
      </c>
      <c r="B11" s="158"/>
      <c r="C11" s="159"/>
      <c r="D11" s="160">
        <v>66408</v>
      </c>
      <c r="E11" s="161"/>
      <c r="F11" s="162">
        <v>54684</v>
      </c>
      <c r="G11" s="163"/>
      <c r="H11" s="164"/>
    </row>
    <row r="12" spans="1:8" x14ac:dyDescent="0.15">
      <c r="A12" s="165"/>
      <c r="B12" s="166"/>
      <c r="C12" s="173"/>
      <c r="D12" s="168">
        <v>40634</v>
      </c>
      <c r="E12" s="169"/>
      <c r="F12" s="170">
        <v>32829</v>
      </c>
      <c r="G12" s="171"/>
      <c r="H12" s="172"/>
    </row>
    <row r="13" spans="1:8" x14ac:dyDescent="0.15">
      <c r="A13" s="153"/>
      <c r="B13" s="158"/>
      <c r="C13" s="174"/>
      <c r="D13" s="175">
        <v>62723</v>
      </c>
      <c r="E13" s="176"/>
      <c r="F13" s="177">
        <v>57314</v>
      </c>
      <c r="G13" s="178"/>
      <c r="H13" s="164"/>
    </row>
    <row r="14" spans="1:8" x14ac:dyDescent="0.15">
      <c r="A14" s="165"/>
      <c r="B14" s="166"/>
      <c r="C14" s="167"/>
      <c r="D14" s="168">
        <v>32454</v>
      </c>
      <c r="E14" s="169"/>
      <c r="F14" s="170">
        <v>31547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9.3000000000000007</v>
      </c>
      <c r="C19" s="179">
        <f>ROUND(VALUE(SUBSTITUTE(実質収支比率等に係る経年分析!G$48,"▲","-")),2)</f>
        <v>7.64</v>
      </c>
      <c r="D19" s="179">
        <f>ROUND(VALUE(SUBSTITUTE(実質収支比率等に係る経年分析!H$48,"▲","-")),2)</f>
        <v>5.51</v>
      </c>
      <c r="E19" s="179">
        <f>ROUND(VALUE(SUBSTITUTE(実質収支比率等に係る経年分析!I$48,"▲","-")),2)</f>
        <v>7.59</v>
      </c>
      <c r="F19" s="179">
        <f>ROUND(VALUE(SUBSTITUTE(実質収支比率等に係る経年分析!J$48,"▲","-")),2)</f>
        <v>5.26</v>
      </c>
    </row>
    <row r="20" spans="1:11" x14ac:dyDescent="0.15">
      <c r="A20" s="179" t="s">
        <v>54</v>
      </c>
      <c r="B20" s="179">
        <f>ROUND(VALUE(SUBSTITUTE(実質収支比率等に係る経年分析!F$47,"▲","-")),2)</f>
        <v>6.78</v>
      </c>
      <c r="C20" s="179">
        <f>ROUND(VALUE(SUBSTITUTE(実質収支比率等に係る経年分析!G$47,"▲","-")),2)</f>
        <v>8.2799999999999994</v>
      </c>
      <c r="D20" s="179">
        <f>ROUND(VALUE(SUBSTITUTE(実質収支比率等に係る経年分析!H$47,"▲","-")),2)</f>
        <v>8.9</v>
      </c>
      <c r="E20" s="179">
        <f>ROUND(VALUE(SUBSTITUTE(実質収支比率等に係る経年分析!I$47,"▲","-")),2)</f>
        <v>7.59</v>
      </c>
      <c r="F20" s="179">
        <f>ROUND(VALUE(SUBSTITUTE(実質収支比率等に係る経年分析!J$47,"▲","-")),2)</f>
        <v>6.5</v>
      </c>
    </row>
    <row r="21" spans="1:11" x14ac:dyDescent="0.15">
      <c r="A21" s="179" t="s">
        <v>55</v>
      </c>
      <c r="B21" s="179">
        <f>IF(ISNUMBER(VALUE(SUBSTITUTE(実質収支比率等に係る経年分析!F$49,"▲","-"))),ROUND(VALUE(SUBSTITUTE(実質収支比率等に係る経年分析!F$49,"▲","-")),2),NA())</f>
        <v>3.27</v>
      </c>
      <c r="C21" s="179">
        <f>IF(ISNUMBER(VALUE(SUBSTITUTE(実質収支比率等に係る経年分析!G$49,"▲","-"))),ROUND(VALUE(SUBSTITUTE(実質収支比率等に係る経年分析!G$49,"▲","-")),2),NA())</f>
        <v>1.84</v>
      </c>
      <c r="D21" s="179">
        <f>IF(ISNUMBER(VALUE(SUBSTITUTE(実質収支比率等に係る経年分析!H$49,"▲","-"))),ROUND(VALUE(SUBSTITUTE(実質収支比率等に係る経年分析!H$49,"▲","-")),2),NA())</f>
        <v>-0.04</v>
      </c>
      <c r="E21" s="179">
        <f>IF(ISNUMBER(VALUE(SUBSTITUTE(実質収支比率等に係る経年分析!I$49,"▲","-"))),ROUND(VALUE(SUBSTITUTE(実質収支比率等に係る経年分析!I$49,"▲","-")),2),NA())</f>
        <v>0.55000000000000004</v>
      </c>
      <c r="F21" s="179">
        <f>IF(ISNUMBER(VALUE(SUBSTITUTE(実質収支比率等に係る経年分析!J$49,"▲","-"))),ROUND(VALUE(SUBSTITUTE(実質収支比率等に係る経年分析!J$49,"▲","-")),2),NA())</f>
        <v>-3.52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大館市休日夜間急患センター特別会計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大館市工業用水道事業会計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0.41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0.53</v>
      </c>
    </row>
    <row r="31" spans="1:11" x14ac:dyDescent="0.15">
      <c r="A31" s="180" t="str">
        <f>IF(連結実質赤字比率に係る赤字・黒字の構成分析!C$39="",NA(),連結実質赤字比率に係る赤字・黒字の構成分析!C$39)</f>
        <v>大館市国民健康保険特別会計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0.93</v>
      </c>
    </row>
    <row r="32" spans="1:11" x14ac:dyDescent="0.15">
      <c r="A32" s="180" t="str">
        <f>IF(連結実質赤字比率に係る赤字・黒字の構成分析!C$38="",NA(),連結実質赤字比率に係る赤字・黒字の構成分析!C$38)</f>
        <v>大館市下水道事業会計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1.1599999999999999</v>
      </c>
    </row>
    <row r="33" spans="1:16" x14ac:dyDescent="0.15">
      <c r="A33" s="180" t="str">
        <f>IF(連結実質赤字比率に係る赤字・黒字の構成分析!C$37="",NA(),連結実質赤字比率に係る赤字・黒字の構成分析!C$37)</f>
        <v>大館市介護保険特別会計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2.36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9.24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5.47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7.55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5.19</v>
      </c>
    </row>
    <row r="35" spans="1:16" x14ac:dyDescent="0.15">
      <c r="A35" s="180" t="str">
        <f>IF(連結実質赤字比率に係る赤字・黒字の構成分析!C$35="",NA(),連結実質赤字比率に係る赤字・黒字の構成分析!C$35)</f>
        <v>大館市水道事業会計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9.4700000000000006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9.36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10.039999999999999</v>
      </c>
    </row>
    <row r="36" spans="1:16" x14ac:dyDescent="0.15">
      <c r="A36" s="180" t="str">
        <f>IF(連結実質赤字比率に係る赤字・黒字の構成分析!C$34="",NA(),連結実質赤字比率に係る赤字・黒字の構成分析!C$34)</f>
        <v>大館市病院事業会計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1.1399999999999999</v>
      </c>
      <c r="H36" s="180">
        <f>IF(ROUND(VALUE(SUBSTITUTE(連結実質赤字比率に係る赤字・黒字の構成分析!I$34,"▲", "-")), 2) &lt; 0, ABS(ROUND(VALUE(SUBSTITUTE(連結実質赤字比率に係る赤字・黒字の構成分析!I$34,"▲", "-")), 2)), NA())</f>
        <v>0.55000000000000004</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0.39</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3446</v>
      </c>
      <c r="E42" s="181"/>
      <c r="F42" s="181"/>
      <c r="G42" s="181">
        <f>'実質公債費比率（分子）の構造'!L$52</f>
        <v>3297</v>
      </c>
      <c r="H42" s="181"/>
      <c r="I42" s="181"/>
      <c r="J42" s="181">
        <f>'実質公債費比率（分子）の構造'!M$52</f>
        <v>3357</v>
      </c>
      <c r="K42" s="181"/>
      <c r="L42" s="181"/>
      <c r="M42" s="181">
        <f>'実質公債費比率（分子）の構造'!N$52</f>
        <v>3450</v>
      </c>
      <c r="N42" s="181"/>
      <c r="O42" s="181"/>
      <c r="P42" s="181">
        <f>'実質公債費比率（分子）の構造'!O$52</f>
        <v>3367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206</v>
      </c>
      <c r="C44" s="181"/>
      <c r="D44" s="181"/>
      <c r="E44" s="181">
        <f>'実質公債費比率（分子）の構造'!L$50</f>
        <v>204</v>
      </c>
      <c r="F44" s="181"/>
      <c r="G44" s="181"/>
      <c r="H44" s="181">
        <f>'実質公債費比率（分子）の構造'!M$50</f>
        <v>201</v>
      </c>
      <c r="I44" s="181"/>
      <c r="J44" s="181"/>
      <c r="K44" s="181">
        <f>'実質公債費比率（分子）の構造'!N$50</f>
        <v>201</v>
      </c>
      <c r="L44" s="181"/>
      <c r="M44" s="181"/>
      <c r="N44" s="181">
        <f>'実質公債費比率（分子）の構造'!O$50</f>
        <v>201</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1556</v>
      </c>
      <c r="C46" s="181"/>
      <c r="D46" s="181"/>
      <c r="E46" s="181">
        <f>'実質公債費比率（分子）の構造'!L$48</f>
        <v>1661</v>
      </c>
      <c r="F46" s="181"/>
      <c r="G46" s="181"/>
      <c r="H46" s="181">
        <f>'実質公債費比率（分子）の構造'!M$48</f>
        <v>1619</v>
      </c>
      <c r="I46" s="181"/>
      <c r="J46" s="181"/>
      <c r="K46" s="181">
        <f>'実質公債費比率（分子）の構造'!N$48</f>
        <v>1576</v>
      </c>
      <c r="L46" s="181"/>
      <c r="M46" s="181"/>
      <c r="N46" s="181">
        <f>'実質公債費比率（分子）の構造'!O$48</f>
        <v>1536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3531</v>
      </c>
      <c r="C49" s="181"/>
      <c r="D49" s="181"/>
      <c r="E49" s="181">
        <f>'実質公債費比率（分子）の構造'!L$45</f>
        <v>3274</v>
      </c>
      <c r="F49" s="181"/>
      <c r="G49" s="181"/>
      <c r="H49" s="181">
        <f>'実質公債費比率（分子）の構造'!M$45</f>
        <v>3181</v>
      </c>
      <c r="I49" s="181"/>
      <c r="J49" s="181"/>
      <c r="K49" s="181">
        <f>'実質公債費比率（分子）の構造'!N$45</f>
        <v>3186</v>
      </c>
      <c r="L49" s="181"/>
      <c r="M49" s="181"/>
      <c r="N49" s="181">
        <f>'実質公債費比率（分子）の構造'!O$45</f>
        <v>3261</v>
      </c>
      <c r="O49" s="181"/>
      <c r="P49" s="181"/>
    </row>
    <row r="50" spans="1:16" x14ac:dyDescent="0.15">
      <c r="A50" s="181" t="s">
        <v>70</v>
      </c>
      <c r="B50" s="181" t="e">
        <f>NA()</f>
        <v>#N/A</v>
      </c>
      <c r="C50" s="181">
        <f>IF(ISNUMBER('実質公債費比率（分子）の構造'!K$53),'実質公債費比率（分子）の構造'!K$53,NA())</f>
        <v>1847</v>
      </c>
      <c r="D50" s="181" t="e">
        <f>NA()</f>
        <v>#N/A</v>
      </c>
      <c r="E50" s="181" t="e">
        <f>NA()</f>
        <v>#N/A</v>
      </c>
      <c r="F50" s="181">
        <f>IF(ISNUMBER('実質公債費比率（分子）の構造'!L$53),'実質公債費比率（分子）の構造'!L$53,NA())</f>
        <v>1842</v>
      </c>
      <c r="G50" s="181" t="e">
        <f>NA()</f>
        <v>#N/A</v>
      </c>
      <c r="H50" s="181" t="e">
        <f>NA()</f>
        <v>#N/A</v>
      </c>
      <c r="I50" s="181">
        <f>IF(ISNUMBER('実質公債費比率（分子）の構造'!M$53),'実質公債費比率（分子）の構造'!M$53,NA())</f>
        <v>1644</v>
      </c>
      <c r="J50" s="181" t="e">
        <f>NA()</f>
        <v>#N/A</v>
      </c>
      <c r="K50" s="181" t="e">
        <f>NA()</f>
        <v>#N/A</v>
      </c>
      <c r="L50" s="181">
        <f>IF(ISNUMBER('実質公債費比率（分子）の構造'!N$53),'実質公債費比率（分子）の構造'!N$53,NA())</f>
        <v>1513</v>
      </c>
      <c r="M50" s="181" t="e">
        <f>NA()</f>
        <v>#N/A</v>
      </c>
      <c r="N50" s="181" t="e">
        <f>NA()</f>
        <v>#N/A</v>
      </c>
      <c r="O50" s="181">
        <f>IF(ISNUMBER('実質公債費比率（分子）の構造'!O$53),'実質公債費比率（分子）の構造'!O$53,NA())</f>
        <v>1631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37361</v>
      </c>
      <c r="E56" s="180"/>
      <c r="F56" s="180"/>
      <c r="G56" s="180">
        <f>'将来負担比率（分子）の構造'!J$52</f>
        <v>37423</v>
      </c>
      <c r="H56" s="180"/>
      <c r="I56" s="180"/>
      <c r="J56" s="180">
        <f>'将来負担比率（分子）の構造'!K$52</f>
        <v>36979</v>
      </c>
      <c r="K56" s="180"/>
      <c r="L56" s="180"/>
      <c r="M56" s="180">
        <f>'将来負担比率（分子）の構造'!L$52</f>
        <v>36415</v>
      </c>
      <c r="N56" s="180"/>
      <c r="O56" s="180"/>
      <c r="P56" s="180">
        <f>'将来負担比率（分子）の構造'!M$52</f>
        <v>36383</v>
      </c>
    </row>
    <row r="57" spans="1:16" x14ac:dyDescent="0.15">
      <c r="A57" s="180" t="s">
        <v>41</v>
      </c>
      <c r="B57" s="180"/>
      <c r="C57" s="180"/>
      <c r="D57" s="180">
        <f>'将来負担比率（分子）の構造'!I$51</f>
        <v>2340</v>
      </c>
      <c r="E57" s="180"/>
      <c r="F57" s="180"/>
      <c r="G57" s="180">
        <f>'将来負担比率（分子）の構造'!J$51</f>
        <v>2459</v>
      </c>
      <c r="H57" s="180"/>
      <c r="I57" s="180"/>
      <c r="J57" s="180">
        <f>'将来負担比率（分子）の構造'!K$51</f>
        <v>2686</v>
      </c>
      <c r="K57" s="180"/>
      <c r="L57" s="180"/>
      <c r="M57" s="180">
        <f>'将来負担比率（分子）の構造'!L$51</f>
        <v>2651</v>
      </c>
      <c r="N57" s="180"/>
      <c r="O57" s="180"/>
      <c r="P57" s="180">
        <f>'将来負担比率（分子）の構造'!M$51</f>
        <v>1071</v>
      </c>
    </row>
    <row r="58" spans="1:16" x14ac:dyDescent="0.15">
      <c r="A58" s="180" t="s">
        <v>40</v>
      </c>
      <c r="B58" s="180"/>
      <c r="C58" s="180"/>
      <c r="D58" s="180">
        <f>'将来負担比率（分子）の構造'!I$50</f>
        <v>5886</v>
      </c>
      <c r="E58" s="180"/>
      <c r="F58" s="180"/>
      <c r="G58" s="180">
        <f>'将来負担比率（分子）の構造'!J$50</f>
        <v>7217</v>
      </c>
      <c r="H58" s="180"/>
      <c r="I58" s="180"/>
      <c r="J58" s="180">
        <f>'将来負担比率（分子）の構造'!K$50</f>
        <v>7868</v>
      </c>
      <c r="K58" s="180"/>
      <c r="L58" s="180"/>
      <c r="M58" s="180">
        <f>'将来負担比率（分子）の構造'!L$50</f>
        <v>7688</v>
      </c>
      <c r="N58" s="180"/>
      <c r="O58" s="180"/>
      <c r="P58" s="180">
        <f>'将来負担比率（分子）の構造'!M$50</f>
        <v>7983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7069</v>
      </c>
      <c r="C62" s="180"/>
      <c r="D62" s="180"/>
      <c r="E62" s="180">
        <f>'将来負担比率（分子）の構造'!J$45</f>
        <v>6451</v>
      </c>
      <c r="F62" s="180"/>
      <c r="G62" s="180"/>
      <c r="H62" s="180">
        <f>'将来負担比率（分子）の構造'!K$45</f>
        <v>5928</v>
      </c>
      <c r="I62" s="180"/>
      <c r="J62" s="180"/>
      <c r="K62" s="180">
        <f>'将来負担比率（分子）の構造'!L$45</f>
        <v>5993</v>
      </c>
      <c r="L62" s="180"/>
      <c r="M62" s="180"/>
      <c r="N62" s="180">
        <f>'将来負担比率（分子）の構造'!M$45</f>
        <v>5720</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26056</v>
      </c>
      <c r="C64" s="180"/>
      <c r="D64" s="180"/>
      <c r="E64" s="180">
        <f>'将来負担比率（分子）の構造'!J$43</f>
        <v>25055</v>
      </c>
      <c r="F64" s="180"/>
      <c r="G64" s="180"/>
      <c r="H64" s="180">
        <f>'将来負担比率（分子）の構造'!K$43</f>
        <v>24371</v>
      </c>
      <c r="I64" s="180"/>
      <c r="J64" s="180"/>
      <c r="K64" s="180">
        <f>'将来負担比率（分子）の構造'!L$43</f>
        <v>23064</v>
      </c>
      <c r="L64" s="180"/>
      <c r="M64" s="180"/>
      <c r="N64" s="180">
        <f>'将来負担比率（分子）の構造'!M$43</f>
        <v>21866</v>
      </c>
      <c r="O64" s="180"/>
      <c r="P64" s="180"/>
    </row>
    <row r="65" spans="1:16" x14ac:dyDescent="0.15">
      <c r="A65" s="180" t="s">
        <v>31</v>
      </c>
      <c r="B65" s="180">
        <f>'将来負担比率（分子）の構造'!I$42</f>
        <v>1096</v>
      </c>
      <c r="C65" s="180"/>
      <c r="D65" s="180"/>
      <c r="E65" s="180">
        <f>'将来負担比率（分子）の構造'!J$42</f>
        <v>892</v>
      </c>
      <c r="F65" s="180"/>
      <c r="G65" s="180"/>
      <c r="H65" s="180">
        <f>'将来負担比率（分子）の構造'!K$42</f>
        <v>681</v>
      </c>
      <c r="I65" s="180"/>
      <c r="J65" s="180"/>
      <c r="K65" s="180">
        <f>'将来負担比率（分子）の構造'!L$42</f>
        <v>491</v>
      </c>
      <c r="L65" s="180"/>
      <c r="M65" s="180"/>
      <c r="N65" s="180">
        <f>'将来負担比率（分子）の構造'!M$42</f>
        <v>290</v>
      </c>
      <c r="O65" s="180"/>
      <c r="P65" s="180"/>
    </row>
    <row r="66" spans="1:16" x14ac:dyDescent="0.15">
      <c r="A66" s="180" t="s">
        <v>30</v>
      </c>
      <c r="B66" s="180">
        <f>'将来負担比率（分子）の構造'!I$41</f>
        <v>31760</v>
      </c>
      <c r="C66" s="180"/>
      <c r="D66" s="180"/>
      <c r="E66" s="180">
        <f>'将来負担比率（分子）の構造'!J$41</f>
        <v>31544</v>
      </c>
      <c r="F66" s="180"/>
      <c r="G66" s="180"/>
      <c r="H66" s="180">
        <f>'将来負担比率（分子）の構造'!K$41</f>
        <v>30623</v>
      </c>
      <c r="I66" s="180"/>
      <c r="J66" s="180"/>
      <c r="K66" s="180">
        <f>'将来負担比率（分子）の構造'!L$41</f>
        <v>30553</v>
      </c>
      <c r="L66" s="180"/>
      <c r="M66" s="180"/>
      <c r="N66" s="180">
        <f>'将来負担比率（分子）の構造'!M$41</f>
        <v>30936</v>
      </c>
      <c r="O66" s="180"/>
      <c r="P66" s="180"/>
    </row>
    <row r="67" spans="1:16" x14ac:dyDescent="0.15">
      <c r="A67" s="180" t="s">
        <v>74</v>
      </c>
      <c r="B67" s="180" t="e">
        <f>NA()</f>
        <v>#N/A</v>
      </c>
      <c r="C67" s="180">
        <f>IF(ISNUMBER('将来負担比率（分子）の構造'!I$53), IF('将来負担比率（分子）の構造'!I$53 &lt; 0, 0, '将来負担比率（分子）の構造'!I$53), NA())</f>
        <v>20393</v>
      </c>
      <c r="D67" s="180" t="e">
        <f>NA()</f>
        <v>#N/A</v>
      </c>
      <c r="E67" s="180" t="e">
        <f>NA()</f>
        <v>#N/A</v>
      </c>
      <c r="F67" s="180">
        <f>IF(ISNUMBER('将来負担比率（分子）の構造'!J$53), IF('将来負担比率（分子）の構造'!J$53 &lt; 0, 0, '将来負担比率（分子）の構造'!J$53), NA())</f>
        <v>16843</v>
      </c>
      <c r="G67" s="180" t="e">
        <f>NA()</f>
        <v>#N/A</v>
      </c>
      <c r="H67" s="180" t="e">
        <f>NA()</f>
        <v>#N/A</v>
      </c>
      <c r="I67" s="180">
        <f>IF(ISNUMBER('将来負担比率（分子）の構造'!K$53), IF('将来負担比率（分子）の構造'!K$53 &lt; 0, 0, '将来負担比率（分子）の構造'!K$53), NA())</f>
        <v>14070</v>
      </c>
      <c r="J67" s="180" t="e">
        <f>NA()</f>
        <v>#N/A</v>
      </c>
      <c r="K67" s="180" t="e">
        <f>NA()</f>
        <v>#N/A</v>
      </c>
      <c r="L67" s="180">
        <f>IF(ISNUMBER('将来負担比率（分子）の構造'!L$53), IF('将来負担比率（分子）の構造'!L$53 &lt; 0, 0, '将来負担比率（分子）の構造'!L$53), NA())</f>
        <v>13347</v>
      </c>
      <c r="M67" s="180" t="e">
        <f>NA()</f>
        <v>#N/A</v>
      </c>
      <c r="N67" s="180" t="e">
        <f>NA()</f>
        <v>#N/A</v>
      </c>
      <c r="O67" s="180">
        <f>IF(ISNUMBER('将来負担比率（分子）の構造'!M$53), IF('将来負担比率（分子）の構造'!M$53 &lt; 0, 0, '将来負担比率（分子）の構造'!M$53), NA())</f>
        <v>13376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1965</v>
      </c>
      <c r="C72" s="184">
        <f>基金残高に係る経年分析!G55</f>
        <v>1651</v>
      </c>
      <c r="D72" s="184">
        <f>基金残高に係る経年分析!H55</f>
        <v>1404</v>
      </c>
    </row>
    <row r="73" spans="1:16" x14ac:dyDescent="0.15">
      <c r="A73" s="183" t="s">
        <v>77</v>
      </c>
      <c r="B73" s="184">
        <f>基金残高に係る経年分析!F56</f>
        <v>1015</v>
      </c>
      <c r="C73" s="184">
        <f>基金残高に係る経年分析!G56</f>
        <v>915</v>
      </c>
      <c r="D73" s="184">
        <f>基金残高に係る経年分析!H56</f>
        <v>815</v>
      </c>
    </row>
    <row r="74" spans="1:16" x14ac:dyDescent="0.15">
      <c r="A74" s="183" t="s">
        <v>78</v>
      </c>
      <c r="B74" s="184">
        <f>基金残高に係る経年分析!F57</f>
        <v>6697</v>
      </c>
      <c r="C74" s="184">
        <f>基金残高に係る経年分析!G57</f>
        <v>7110</v>
      </c>
      <c r="D74" s="184">
        <f>基金残高に係る経年分析!H57</f>
        <v>7257</v>
      </c>
    </row>
  </sheetData>
  <sheetProtection algorithmName="SHA-512" hashValue="XdT4aLq0Mi0ix8TPsb7+Dm8BQdgTHVjwU3+aoJIdol16jUocyntOjlp3wA6gJfljhxRieOK6pXIO3afJRCOyWw==" saltValue="Y/ppYlrphZcr7wVtr8w4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8017942</v>
      </c>
      <c r="S5" s="669"/>
      <c r="T5" s="669"/>
      <c r="U5" s="669"/>
      <c r="V5" s="669"/>
      <c r="W5" s="669"/>
      <c r="X5" s="669"/>
      <c r="Y5" s="670"/>
      <c r="Z5" s="671">
        <v>20.2</v>
      </c>
      <c r="AA5" s="671"/>
      <c r="AB5" s="671"/>
      <c r="AC5" s="671"/>
      <c r="AD5" s="672">
        <v>8016766</v>
      </c>
      <c r="AE5" s="672"/>
      <c r="AF5" s="672"/>
      <c r="AG5" s="672"/>
      <c r="AH5" s="672"/>
      <c r="AI5" s="672"/>
      <c r="AJ5" s="672"/>
      <c r="AK5" s="672"/>
      <c r="AL5" s="673">
        <v>38.4</v>
      </c>
      <c r="AM5" s="674"/>
      <c r="AN5" s="674"/>
      <c r="AO5" s="675"/>
      <c r="AP5" s="665" t="s">
        <v>227</v>
      </c>
      <c r="AQ5" s="666"/>
      <c r="AR5" s="666"/>
      <c r="AS5" s="666"/>
      <c r="AT5" s="666"/>
      <c r="AU5" s="666"/>
      <c r="AV5" s="666"/>
      <c r="AW5" s="666"/>
      <c r="AX5" s="666"/>
      <c r="AY5" s="666"/>
      <c r="AZ5" s="666"/>
      <c r="BA5" s="666"/>
      <c r="BB5" s="666"/>
      <c r="BC5" s="666"/>
      <c r="BD5" s="666"/>
      <c r="BE5" s="666"/>
      <c r="BF5" s="667"/>
      <c r="BG5" s="679">
        <v>8013133</v>
      </c>
      <c r="BH5" s="680"/>
      <c r="BI5" s="680"/>
      <c r="BJ5" s="680"/>
      <c r="BK5" s="680"/>
      <c r="BL5" s="680"/>
      <c r="BM5" s="680"/>
      <c r="BN5" s="681"/>
      <c r="BO5" s="682">
        <v>99.9</v>
      </c>
      <c r="BP5" s="682"/>
      <c r="BQ5" s="682"/>
      <c r="BR5" s="682"/>
      <c r="BS5" s="683">
        <v>149152</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312777</v>
      </c>
      <c r="S6" s="680"/>
      <c r="T6" s="680"/>
      <c r="U6" s="680"/>
      <c r="V6" s="680"/>
      <c r="W6" s="680"/>
      <c r="X6" s="680"/>
      <c r="Y6" s="681"/>
      <c r="Z6" s="682">
        <v>0.8</v>
      </c>
      <c r="AA6" s="682"/>
      <c r="AB6" s="682"/>
      <c r="AC6" s="682"/>
      <c r="AD6" s="683">
        <v>312777</v>
      </c>
      <c r="AE6" s="683"/>
      <c r="AF6" s="683"/>
      <c r="AG6" s="683"/>
      <c r="AH6" s="683"/>
      <c r="AI6" s="683"/>
      <c r="AJ6" s="683"/>
      <c r="AK6" s="683"/>
      <c r="AL6" s="684">
        <v>1.5</v>
      </c>
      <c r="AM6" s="685"/>
      <c r="AN6" s="685"/>
      <c r="AO6" s="686"/>
      <c r="AP6" s="676" t="s">
        <v>232</v>
      </c>
      <c r="AQ6" s="677"/>
      <c r="AR6" s="677"/>
      <c r="AS6" s="677"/>
      <c r="AT6" s="677"/>
      <c r="AU6" s="677"/>
      <c r="AV6" s="677"/>
      <c r="AW6" s="677"/>
      <c r="AX6" s="677"/>
      <c r="AY6" s="677"/>
      <c r="AZ6" s="677"/>
      <c r="BA6" s="677"/>
      <c r="BB6" s="677"/>
      <c r="BC6" s="677"/>
      <c r="BD6" s="677"/>
      <c r="BE6" s="677"/>
      <c r="BF6" s="678"/>
      <c r="BG6" s="679">
        <v>8013133</v>
      </c>
      <c r="BH6" s="680"/>
      <c r="BI6" s="680"/>
      <c r="BJ6" s="680"/>
      <c r="BK6" s="680"/>
      <c r="BL6" s="680"/>
      <c r="BM6" s="680"/>
      <c r="BN6" s="681"/>
      <c r="BO6" s="682">
        <v>99.9</v>
      </c>
      <c r="BP6" s="682"/>
      <c r="BQ6" s="682"/>
      <c r="BR6" s="682"/>
      <c r="BS6" s="683">
        <v>149152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277930</v>
      </c>
      <c r="CS6" s="680"/>
      <c r="CT6" s="680"/>
      <c r="CU6" s="680"/>
      <c r="CV6" s="680"/>
      <c r="CW6" s="680"/>
      <c r="CX6" s="680"/>
      <c r="CY6" s="681"/>
      <c r="CZ6" s="673">
        <v>0.7</v>
      </c>
      <c r="DA6" s="674"/>
      <c r="DB6" s="674"/>
      <c r="DC6" s="693"/>
      <c r="DD6" s="688" t="s">
        <v>136</v>
      </c>
      <c r="DE6" s="680"/>
      <c r="DF6" s="680"/>
      <c r="DG6" s="680"/>
      <c r="DH6" s="680"/>
      <c r="DI6" s="680"/>
      <c r="DJ6" s="680"/>
      <c r="DK6" s="680"/>
      <c r="DL6" s="680"/>
      <c r="DM6" s="680"/>
      <c r="DN6" s="680"/>
      <c r="DO6" s="680"/>
      <c r="DP6" s="681"/>
      <c r="DQ6" s="688">
        <v>277911</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11938</v>
      </c>
      <c r="S7" s="680"/>
      <c r="T7" s="680"/>
      <c r="U7" s="680"/>
      <c r="V7" s="680"/>
      <c r="W7" s="680"/>
      <c r="X7" s="680"/>
      <c r="Y7" s="681"/>
      <c r="Z7" s="682">
        <v>0</v>
      </c>
      <c r="AA7" s="682"/>
      <c r="AB7" s="682"/>
      <c r="AC7" s="682"/>
      <c r="AD7" s="683">
        <v>11938</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3503727</v>
      </c>
      <c r="BH7" s="680"/>
      <c r="BI7" s="680"/>
      <c r="BJ7" s="680"/>
      <c r="BK7" s="680"/>
      <c r="BL7" s="680"/>
      <c r="BM7" s="680"/>
      <c r="BN7" s="681"/>
      <c r="BO7" s="682">
        <v>43.7</v>
      </c>
      <c r="BP7" s="682"/>
      <c r="BQ7" s="682"/>
      <c r="BR7" s="682"/>
      <c r="BS7" s="683">
        <v>149152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6620507</v>
      </c>
      <c r="CS7" s="680"/>
      <c r="CT7" s="680"/>
      <c r="CU7" s="680"/>
      <c r="CV7" s="680"/>
      <c r="CW7" s="680"/>
      <c r="CX7" s="680"/>
      <c r="CY7" s="681"/>
      <c r="CZ7" s="682">
        <v>17.600000000000001</v>
      </c>
      <c r="DA7" s="682"/>
      <c r="DB7" s="682"/>
      <c r="DC7" s="682"/>
      <c r="DD7" s="688">
        <v>1203273</v>
      </c>
      <c r="DE7" s="680"/>
      <c r="DF7" s="680"/>
      <c r="DG7" s="680"/>
      <c r="DH7" s="680"/>
      <c r="DI7" s="680"/>
      <c r="DJ7" s="680"/>
      <c r="DK7" s="680"/>
      <c r="DL7" s="680"/>
      <c r="DM7" s="680"/>
      <c r="DN7" s="680"/>
      <c r="DO7" s="680"/>
      <c r="DP7" s="681"/>
      <c r="DQ7" s="688">
        <v>4224387</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12763</v>
      </c>
      <c r="S8" s="680"/>
      <c r="T8" s="680"/>
      <c r="U8" s="680"/>
      <c r="V8" s="680"/>
      <c r="W8" s="680"/>
      <c r="X8" s="680"/>
      <c r="Y8" s="681"/>
      <c r="Z8" s="682">
        <v>0</v>
      </c>
      <c r="AA8" s="682"/>
      <c r="AB8" s="682"/>
      <c r="AC8" s="682"/>
      <c r="AD8" s="683">
        <v>12763</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122308</v>
      </c>
      <c r="BH8" s="680"/>
      <c r="BI8" s="680"/>
      <c r="BJ8" s="680"/>
      <c r="BK8" s="680"/>
      <c r="BL8" s="680"/>
      <c r="BM8" s="680"/>
      <c r="BN8" s="681"/>
      <c r="BO8" s="682">
        <v>1.5</v>
      </c>
      <c r="BP8" s="682"/>
      <c r="BQ8" s="682"/>
      <c r="BR8" s="682"/>
      <c r="BS8" s="688" t="s">
        <v>239</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11767889</v>
      </c>
      <c r="CS8" s="680"/>
      <c r="CT8" s="680"/>
      <c r="CU8" s="680"/>
      <c r="CV8" s="680"/>
      <c r="CW8" s="680"/>
      <c r="CX8" s="680"/>
      <c r="CY8" s="681"/>
      <c r="CZ8" s="682">
        <v>31.3</v>
      </c>
      <c r="DA8" s="682"/>
      <c r="DB8" s="682"/>
      <c r="DC8" s="682"/>
      <c r="DD8" s="688">
        <v>178896</v>
      </c>
      <c r="DE8" s="680"/>
      <c r="DF8" s="680"/>
      <c r="DG8" s="680"/>
      <c r="DH8" s="680"/>
      <c r="DI8" s="680"/>
      <c r="DJ8" s="680"/>
      <c r="DK8" s="680"/>
      <c r="DL8" s="680"/>
      <c r="DM8" s="680"/>
      <c r="DN8" s="680"/>
      <c r="DO8" s="680"/>
      <c r="DP8" s="681"/>
      <c r="DQ8" s="688">
        <v>6341221</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11489</v>
      </c>
      <c r="S9" s="680"/>
      <c r="T9" s="680"/>
      <c r="U9" s="680"/>
      <c r="V9" s="680"/>
      <c r="W9" s="680"/>
      <c r="X9" s="680"/>
      <c r="Y9" s="681"/>
      <c r="Z9" s="682">
        <v>0</v>
      </c>
      <c r="AA9" s="682"/>
      <c r="AB9" s="682"/>
      <c r="AC9" s="682"/>
      <c r="AD9" s="683">
        <v>11489</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2591108</v>
      </c>
      <c r="BH9" s="680"/>
      <c r="BI9" s="680"/>
      <c r="BJ9" s="680"/>
      <c r="BK9" s="680"/>
      <c r="BL9" s="680"/>
      <c r="BM9" s="680"/>
      <c r="BN9" s="681"/>
      <c r="BO9" s="682">
        <v>32.299999999999997</v>
      </c>
      <c r="BP9" s="682"/>
      <c r="BQ9" s="682"/>
      <c r="BR9" s="682"/>
      <c r="BS9" s="688" t="s">
        <v>239</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4272056</v>
      </c>
      <c r="CS9" s="680"/>
      <c r="CT9" s="680"/>
      <c r="CU9" s="680"/>
      <c r="CV9" s="680"/>
      <c r="CW9" s="680"/>
      <c r="CX9" s="680"/>
      <c r="CY9" s="681"/>
      <c r="CZ9" s="682">
        <v>11.3</v>
      </c>
      <c r="DA9" s="682"/>
      <c r="DB9" s="682"/>
      <c r="DC9" s="682"/>
      <c r="DD9" s="688">
        <v>306655</v>
      </c>
      <c r="DE9" s="680"/>
      <c r="DF9" s="680"/>
      <c r="DG9" s="680"/>
      <c r="DH9" s="680"/>
      <c r="DI9" s="680"/>
      <c r="DJ9" s="680"/>
      <c r="DK9" s="680"/>
      <c r="DL9" s="680"/>
      <c r="DM9" s="680"/>
      <c r="DN9" s="680"/>
      <c r="DO9" s="680"/>
      <c r="DP9" s="681"/>
      <c r="DQ9" s="688">
        <v>3922626</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136</v>
      </c>
      <c r="S10" s="680"/>
      <c r="T10" s="680"/>
      <c r="U10" s="680"/>
      <c r="V10" s="680"/>
      <c r="W10" s="680"/>
      <c r="X10" s="680"/>
      <c r="Y10" s="681"/>
      <c r="Z10" s="682" t="s">
        <v>136</v>
      </c>
      <c r="AA10" s="682"/>
      <c r="AB10" s="682"/>
      <c r="AC10" s="682"/>
      <c r="AD10" s="683" t="s">
        <v>136</v>
      </c>
      <c r="AE10" s="683"/>
      <c r="AF10" s="683"/>
      <c r="AG10" s="683"/>
      <c r="AH10" s="683"/>
      <c r="AI10" s="683"/>
      <c r="AJ10" s="683"/>
      <c r="AK10" s="683"/>
      <c r="AL10" s="684" t="s">
        <v>136</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234927</v>
      </c>
      <c r="BH10" s="680"/>
      <c r="BI10" s="680"/>
      <c r="BJ10" s="680"/>
      <c r="BK10" s="680"/>
      <c r="BL10" s="680"/>
      <c r="BM10" s="680"/>
      <c r="BN10" s="681"/>
      <c r="BO10" s="682">
        <v>2.9</v>
      </c>
      <c r="BP10" s="682"/>
      <c r="BQ10" s="682"/>
      <c r="BR10" s="682"/>
      <c r="BS10" s="688">
        <v>39115</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174851</v>
      </c>
      <c r="CS10" s="680"/>
      <c r="CT10" s="680"/>
      <c r="CU10" s="680"/>
      <c r="CV10" s="680"/>
      <c r="CW10" s="680"/>
      <c r="CX10" s="680"/>
      <c r="CY10" s="681"/>
      <c r="CZ10" s="682">
        <v>0.5</v>
      </c>
      <c r="DA10" s="682"/>
      <c r="DB10" s="682"/>
      <c r="DC10" s="682"/>
      <c r="DD10" s="688">
        <v>96442</v>
      </c>
      <c r="DE10" s="680"/>
      <c r="DF10" s="680"/>
      <c r="DG10" s="680"/>
      <c r="DH10" s="680"/>
      <c r="DI10" s="680"/>
      <c r="DJ10" s="680"/>
      <c r="DK10" s="680"/>
      <c r="DL10" s="680"/>
      <c r="DM10" s="680"/>
      <c r="DN10" s="680"/>
      <c r="DO10" s="680"/>
      <c r="DP10" s="681"/>
      <c r="DQ10" s="688">
        <v>84386</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136</v>
      </c>
      <c r="S11" s="680"/>
      <c r="T11" s="680"/>
      <c r="U11" s="680"/>
      <c r="V11" s="680"/>
      <c r="W11" s="680"/>
      <c r="X11" s="680"/>
      <c r="Y11" s="681"/>
      <c r="Z11" s="682" t="s">
        <v>136</v>
      </c>
      <c r="AA11" s="682"/>
      <c r="AB11" s="682"/>
      <c r="AC11" s="682"/>
      <c r="AD11" s="683" t="s">
        <v>239</v>
      </c>
      <c r="AE11" s="683"/>
      <c r="AF11" s="683"/>
      <c r="AG11" s="683"/>
      <c r="AH11" s="683"/>
      <c r="AI11" s="683"/>
      <c r="AJ11" s="683"/>
      <c r="AK11" s="683"/>
      <c r="AL11" s="684" t="s">
        <v>239</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555384</v>
      </c>
      <c r="BH11" s="680"/>
      <c r="BI11" s="680"/>
      <c r="BJ11" s="680"/>
      <c r="BK11" s="680"/>
      <c r="BL11" s="680"/>
      <c r="BM11" s="680"/>
      <c r="BN11" s="681"/>
      <c r="BO11" s="682">
        <v>6.9</v>
      </c>
      <c r="BP11" s="682"/>
      <c r="BQ11" s="682"/>
      <c r="BR11" s="682"/>
      <c r="BS11" s="688">
        <v>110037</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1311760</v>
      </c>
      <c r="CS11" s="680"/>
      <c r="CT11" s="680"/>
      <c r="CU11" s="680"/>
      <c r="CV11" s="680"/>
      <c r="CW11" s="680"/>
      <c r="CX11" s="680"/>
      <c r="CY11" s="681"/>
      <c r="CZ11" s="682">
        <v>3.5</v>
      </c>
      <c r="DA11" s="682"/>
      <c r="DB11" s="682"/>
      <c r="DC11" s="682"/>
      <c r="DD11" s="688">
        <v>369423</v>
      </c>
      <c r="DE11" s="680"/>
      <c r="DF11" s="680"/>
      <c r="DG11" s="680"/>
      <c r="DH11" s="680"/>
      <c r="DI11" s="680"/>
      <c r="DJ11" s="680"/>
      <c r="DK11" s="680"/>
      <c r="DL11" s="680"/>
      <c r="DM11" s="680"/>
      <c r="DN11" s="680"/>
      <c r="DO11" s="680"/>
      <c r="DP11" s="681"/>
      <c r="DQ11" s="688">
        <v>698174</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1456859</v>
      </c>
      <c r="S12" s="680"/>
      <c r="T12" s="680"/>
      <c r="U12" s="680"/>
      <c r="V12" s="680"/>
      <c r="W12" s="680"/>
      <c r="X12" s="680"/>
      <c r="Y12" s="681"/>
      <c r="Z12" s="682">
        <v>3.7</v>
      </c>
      <c r="AA12" s="682"/>
      <c r="AB12" s="682"/>
      <c r="AC12" s="682"/>
      <c r="AD12" s="683">
        <v>1456859</v>
      </c>
      <c r="AE12" s="683"/>
      <c r="AF12" s="683"/>
      <c r="AG12" s="683"/>
      <c r="AH12" s="683"/>
      <c r="AI12" s="683"/>
      <c r="AJ12" s="683"/>
      <c r="AK12" s="683"/>
      <c r="AL12" s="684">
        <v>7</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3785462</v>
      </c>
      <c r="BH12" s="680"/>
      <c r="BI12" s="680"/>
      <c r="BJ12" s="680"/>
      <c r="BK12" s="680"/>
      <c r="BL12" s="680"/>
      <c r="BM12" s="680"/>
      <c r="BN12" s="681"/>
      <c r="BO12" s="682">
        <v>47.2</v>
      </c>
      <c r="BP12" s="682"/>
      <c r="BQ12" s="682"/>
      <c r="BR12" s="682"/>
      <c r="BS12" s="688" t="s">
        <v>136</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1744625</v>
      </c>
      <c r="CS12" s="680"/>
      <c r="CT12" s="680"/>
      <c r="CU12" s="680"/>
      <c r="CV12" s="680"/>
      <c r="CW12" s="680"/>
      <c r="CX12" s="680"/>
      <c r="CY12" s="681"/>
      <c r="CZ12" s="682">
        <v>4.5999999999999996</v>
      </c>
      <c r="DA12" s="682"/>
      <c r="DB12" s="682"/>
      <c r="DC12" s="682"/>
      <c r="DD12" s="688">
        <v>160078</v>
      </c>
      <c r="DE12" s="680"/>
      <c r="DF12" s="680"/>
      <c r="DG12" s="680"/>
      <c r="DH12" s="680"/>
      <c r="DI12" s="680"/>
      <c r="DJ12" s="680"/>
      <c r="DK12" s="680"/>
      <c r="DL12" s="680"/>
      <c r="DM12" s="680"/>
      <c r="DN12" s="680"/>
      <c r="DO12" s="680"/>
      <c r="DP12" s="681"/>
      <c r="DQ12" s="688">
        <v>727604</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4676</v>
      </c>
      <c r="S13" s="680"/>
      <c r="T13" s="680"/>
      <c r="U13" s="680"/>
      <c r="V13" s="680"/>
      <c r="W13" s="680"/>
      <c r="X13" s="680"/>
      <c r="Y13" s="681"/>
      <c r="Z13" s="682">
        <v>0</v>
      </c>
      <c r="AA13" s="682"/>
      <c r="AB13" s="682"/>
      <c r="AC13" s="682"/>
      <c r="AD13" s="683">
        <v>4676</v>
      </c>
      <c r="AE13" s="683"/>
      <c r="AF13" s="683"/>
      <c r="AG13" s="683"/>
      <c r="AH13" s="683"/>
      <c r="AI13" s="683"/>
      <c r="AJ13" s="683"/>
      <c r="AK13" s="683"/>
      <c r="AL13" s="684">
        <v>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3685134</v>
      </c>
      <c r="BH13" s="680"/>
      <c r="BI13" s="680"/>
      <c r="BJ13" s="680"/>
      <c r="BK13" s="680"/>
      <c r="BL13" s="680"/>
      <c r="BM13" s="680"/>
      <c r="BN13" s="681"/>
      <c r="BO13" s="682">
        <v>46</v>
      </c>
      <c r="BP13" s="682"/>
      <c r="BQ13" s="682"/>
      <c r="BR13" s="682"/>
      <c r="BS13" s="688" t="s">
        <v>136</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3509008</v>
      </c>
      <c r="CS13" s="680"/>
      <c r="CT13" s="680"/>
      <c r="CU13" s="680"/>
      <c r="CV13" s="680"/>
      <c r="CW13" s="680"/>
      <c r="CX13" s="680"/>
      <c r="CY13" s="681"/>
      <c r="CZ13" s="682">
        <v>9.3000000000000007</v>
      </c>
      <c r="DA13" s="682"/>
      <c r="DB13" s="682"/>
      <c r="DC13" s="682"/>
      <c r="DD13" s="688">
        <v>1687240</v>
      </c>
      <c r="DE13" s="680"/>
      <c r="DF13" s="680"/>
      <c r="DG13" s="680"/>
      <c r="DH13" s="680"/>
      <c r="DI13" s="680"/>
      <c r="DJ13" s="680"/>
      <c r="DK13" s="680"/>
      <c r="DL13" s="680"/>
      <c r="DM13" s="680"/>
      <c r="DN13" s="680"/>
      <c r="DO13" s="680"/>
      <c r="DP13" s="681"/>
      <c r="DQ13" s="688">
        <v>2162658</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239</v>
      </c>
      <c r="S14" s="680"/>
      <c r="T14" s="680"/>
      <c r="U14" s="680"/>
      <c r="V14" s="680"/>
      <c r="W14" s="680"/>
      <c r="X14" s="680"/>
      <c r="Y14" s="681"/>
      <c r="Z14" s="682" t="s">
        <v>136</v>
      </c>
      <c r="AA14" s="682"/>
      <c r="AB14" s="682"/>
      <c r="AC14" s="682"/>
      <c r="AD14" s="683" t="s">
        <v>136</v>
      </c>
      <c r="AE14" s="683"/>
      <c r="AF14" s="683"/>
      <c r="AG14" s="683"/>
      <c r="AH14" s="683"/>
      <c r="AI14" s="683"/>
      <c r="AJ14" s="683"/>
      <c r="AK14" s="683"/>
      <c r="AL14" s="684" t="s">
        <v>136</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217391</v>
      </c>
      <c r="BH14" s="680"/>
      <c r="BI14" s="680"/>
      <c r="BJ14" s="680"/>
      <c r="BK14" s="680"/>
      <c r="BL14" s="680"/>
      <c r="BM14" s="680"/>
      <c r="BN14" s="681"/>
      <c r="BO14" s="682">
        <v>2.7</v>
      </c>
      <c r="BP14" s="682"/>
      <c r="BQ14" s="682"/>
      <c r="BR14" s="682"/>
      <c r="BS14" s="688" t="s">
        <v>239</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1128625</v>
      </c>
      <c r="CS14" s="680"/>
      <c r="CT14" s="680"/>
      <c r="CU14" s="680"/>
      <c r="CV14" s="680"/>
      <c r="CW14" s="680"/>
      <c r="CX14" s="680"/>
      <c r="CY14" s="681"/>
      <c r="CZ14" s="682">
        <v>3</v>
      </c>
      <c r="DA14" s="682"/>
      <c r="DB14" s="682"/>
      <c r="DC14" s="682"/>
      <c r="DD14" s="688">
        <v>115438</v>
      </c>
      <c r="DE14" s="680"/>
      <c r="DF14" s="680"/>
      <c r="DG14" s="680"/>
      <c r="DH14" s="680"/>
      <c r="DI14" s="680"/>
      <c r="DJ14" s="680"/>
      <c r="DK14" s="680"/>
      <c r="DL14" s="680"/>
      <c r="DM14" s="680"/>
      <c r="DN14" s="680"/>
      <c r="DO14" s="680"/>
      <c r="DP14" s="681"/>
      <c r="DQ14" s="688">
        <v>1016650</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63197</v>
      </c>
      <c r="S15" s="680"/>
      <c r="T15" s="680"/>
      <c r="U15" s="680"/>
      <c r="V15" s="680"/>
      <c r="W15" s="680"/>
      <c r="X15" s="680"/>
      <c r="Y15" s="681"/>
      <c r="Z15" s="682">
        <v>0.2</v>
      </c>
      <c r="AA15" s="682"/>
      <c r="AB15" s="682"/>
      <c r="AC15" s="682"/>
      <c r="AD15" s="683">
        <v>63197</v>
      </c>
      <c r="AE15" s="683"/>
      <c r="AF15" s="683"/>
      <c r="AG15" s="683"/>
      <c r="AH15" s="683"/>
      <c r="AI15" s="683"/>
      <c r="AJ15" s="683"/>
      <c r="AK15" s="683"/>
      <c r="AL15" s="684">
        <v>0.3</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506553</v>
      </c>
      <c r="BH15" s="680"/>
      <c r="BI15" s="680"/>
      <c r="BJ15" s="680"/>
      <c r="BK15" s="680"/>
      <c r="BL15" s="680"/>
      <c r="BM15" s="680"/>
      <c r="BN15" s="681"/>
      <c r="BO15" s="682">
        <v>6.3</v>
      </c>
      <c r="BP15" s="682"/>
      <c r="BQ15" s="682"/>
      <c r="BR15" s="682"/>
      <c r="BS15" s="688" t="s">
        <v>239</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3130086</v>
      </c>
      <c r="CS15" s="680"/>
      <c r="CT15" s="680"/>
      <c r="CU15" s="680"/>
      <c r="CV15" s="680"/>
      <c r="CW15" s="680"/>
      <c r="CX15" s="680"/>
      <c r="CY15" s="681"/>
      <c r="CZ15" s="682">
        <v>8.3000000000000007</v>
      </c>
      <c r="DA15" s="682"/>
      <c r="DB15" s="682"/>
      <c r="DC15" s="682"/>
      <c r="DD15" s="688">
        <v>705330</v>
      </c>
      <c r="DE15" s="680"/>
      <c r="DF15" s="680"/>
      <c r="DG15" s="680"/>
      <c r="DH15" s="680"/>
      <c r="DI15" s="680"/>
      <c r="DJ15" s="680"/>
      <c r="DK15" s="680"/>
      <c r="DL15" s="680"/>
      <c r="DM15" s="680"/>
      <c r="DN15" s="680"/>
      <c r="DO15" s="680"/>
      <c r="DP15" s="681"/>
      <c r="DQ15" s="688">
        <v>2326512</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136</v>
      </c>
      <c r="S16" s="680"/>
      <c r="T16" s="680"/>
      <c r="U16" s="680"/>
      <c r="V16" s="680"/>
      <c r="W16" s="680"/>
      <c r="X16" s="680"/>
      <c r="Y16" s="681"/>
      <c r="Z16" s="682" t="s">
        <v>239</v>
      </c>
      <c r="AA16" s="682"/>
      <c r="AB16" s="682"/>
      <c r="AC16" s="682"/>
      <c r="AD16" s="683" t="s">
        <v>239</v>
      </c>
      <c r="AE16" s="683"/>
      <c r="AF16" s="683"/>
      <c r="AG16" s="683"/>
      <c r="AH16" s="683"/>
      <c r="AI16" s="683"/>
      <c r="AJ16" s="683"/>
      <c r="AK16" s="683"/>
      <c r="AL16" s="684" t="s">
        <v>136</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136</v>
      </c>
      <c r="BH16" s="680"/>
      <c r="BI16" s="680"/>
      <c r="BJ16" s="680"/>
      <c r="BK16" s="680"/>
      <c r="BL16" s="680"/>
      <c r="BM16" s="680"/>
      <c r="BN16" s="681"/>
      <c r="BO16" s="682" t="s">
        <v>239</v>
      </c>
      <c r="BP16" s="682"/>
      <c r="BQ16" s="682"/>
      <c r="BR16" s="682"/>
      <c r="BS16" s="688" t="s">
        <v>239</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445935</v>
      </c>
      <c r="CS16" s="680"/>
      <c r="CT16" s="680"/>
      <c r="CU16" s="680"/>
      <c r="CV16" s="680"/>
      <c r="CW16" s="680"/>
      <c r="CX16" s="680"/>
      <c r="CY16" s="681"/>
      <c r="CZ16" s="682">
        <v>1.2</v>
      </c>
      <c r="DA16" s="682"/>
      <c r="DB16" s="682"/>
      <c r="DC16" s="682"/>
      <c r="DD16" s="688" t="s">
        <v>136</v>
      </c>
      <c r="DE16" s="680"/>
      <c r="DF16" s="680"/>
      <c r="DG16" s="680"/>
      <c r="DH16" s="680"/>
      <c r="DI16" s="680"/>
      <c r="DJ16" s="680"/>
      <c r="DK16" s="680"/>
      <c r="DL16" s="680"/>
      <c r="DM16" s="680"/>
      <c r="DN16" s="680"/>
      <c r="DO16" s="680"/>
      <c r="DP16" s="681"/>
      <c r="DQ16" s="688">
        <v>61062</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34106</v>
      </c>
      <c r="S17" s="680"/>
      <c r="T17" s="680"/>
      <c r="U17" s="680"/>
      <c r="V17" s="680"/>
      <c r="W17" s="680"/>
      <c r="X17" s="680"/>
      <c r="Y17" s="681"/>
      <c r="Z17" s="682">
        <v>0.1</v>
      </c>
      <c r="AA17" s="682"/>
      <c r="AB17" s="682"/>
      <c r="AC17" s="682"/>
      <c r="AD17" s="683">
        <v>34106</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239</v>
      </c>
      <c r="BH17" s="680"/>
      <c r="BI17" s="680"/>
      <c r="BJ17" s="680"/>
      <c r="BK17" s="680"/>
      <c r="BL17" s="680"/>
      <c r="BM17" s="680"/>
      <c r="BN17" s="681"/>
      <c r="BO17" s="682" t="s">
        <v>239</v>
      </c>
      <c r="BP17" s="682"/>
      <c r="BQ17" s="682"/>
      <c r="BR17" s="682"/>
      <c r="BS17" s="688" t="s">
        <v>239</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3260631</v>
      </c>
      <c r="CS17" s="680"/>
      <c r="CT17" s="680"/>
      <c r="CU17" s="680"/>
      <c r="CV17" s="680"/>
      <c r="CW17" s="680"/>
      <c r="CX17" s="680"/>
      <c r="CY17" s="681"/>
      <c r="CZ17" s="682">
        <v>8.6999999999999993</v>
      </c>
      <c r="DA17" s="682"/>
      <c r="DB17" s="682"/>
      <c r="DC17" s="682"/>
      <c r="DD17" s="688" t="s">
        <v>136</v>
      </c>
      <c r="DE17" s="680"/>
      <c r="DF17" s="680"/>
      <c r="DG17" s="680"/>
      <c r="DH17" s="680"/>
      <c r="DI17" s="680"/>
      <c r="DJ17" s="680"/>
      <c r="DK17" s="680"/>
      <c r="DL17" s="680"/>
      <c r="DM17" s="680"/>
      <c r="DN17" s="680"/>
      <c r="DO17" s="680"/>
      <c r="DP17" s="681"/>
      <c r="DQ17" s="688">
        <v>3169210</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12382974</v>
      </c>
      <c r="S18" s="680"/>
      <c r="T18" s="680"/>
      <c r="U18" s="680"/>
      <c r="V18" s="680"/>
      <c r="W18" s="680"/>
      <c r="X18" s="680"/>
      <c r="Y18" s="681"/>
      <c r="Z18" s="682">
        <v>31.2</v>
      </c>
      <c r="AA18" s="682"/>
      <c r="AB18" s="682"/>
      <c r="AC18" s="682"/>
      <c r="AD18" s="683">
        <v>10826748</v>
      </c>
      <c r="AE18" s="683"/>
      <c r="AF18" s="683"/>
      <c r="AG18" s="683"/>
      <c r="AH18" s="683"/>
      <c r="AI18" s="683"/>
      <c r="AJ18" s="683"/>
      <c r="AK18" s="683"/>
      <c r="AL18" s="684">
        <v>51.9</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239</v>
      </c>
      <c r="BH18" s="680"/>
      <c r="BI18" s="680"/>
      <c r="BJ18" s="680"/>
      <c r="BK18" s="680"/>
      <c r="BL18" s="680"/>
      <c r="BM18" s="680"/>
      <c r="BN18" s="681"/>
      <c r="BO18" s="682" t="s">
        <v>136</v>
      </c>
      <c r="BP18" s="682"/>
      <c r="BQ18" s="682"/>
      <c r="BR18" s="682"/>
      <c r="BS18" s="688" t="s">
        <v>239</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136</v>
      </c>
      <c r="CS18" s="680"/>
      <c r="CT18" s="680"/>
      <c r="CU18" s="680"/>
      <c r="CV18" s="680"/>
      <c r="CW18" s="680"/>
      <c r="CX18" s="680"/>
      <c r="CY18" s="681"/>
      <c r="CZ18" s="682" t="s">
        <v>136</v>
      </c>
      <c r="DA18" s="682"/>
      <c r="DB18" s="682"/>
      <c r="DC18" s="682"/>
      <c r="DD18" s="688" t="s">
        <v>136</v>
      </c>
      <c r="DE18" s="680"/>
      <c r="DF18" s="680"/>
      <c r="DG18" s="680"/>
      <c r="DH18" s="680"/>
      <c r="DI18" s="680"/>
      <c r="DJ18" s="680"/>
      <c r="DK18" s="680"/>
      <c r="DL18" s="680"/>
      <c r="DM18" s="680"/>
      <c r="DN18" s="680"/>
      <c r="DO18" s="680"/>
      <c r="DP18" s="681"/>
      <c r="DQ18" s="688" t="s">
        <v>239</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10826748</v>
      </c>
      <c r="S19" s="680"/>
      <c r="T19" s="680"/>
      <c r="U19" s="680"/>
      <c r="V19" s="680"/>
      <c r="W19" s="680"/>
      <c r="X19" s="680"/>
      <c r="Y19" s="681"/>
      <c r="Z19" s="682">
        <v>27.3</v>
      </c>
      <c r="AA19" s="682"/>
      <c r="AB19" s="682"/>
      <c r="AC19" s="682"/>
      <c r="AD19" s="683">
        <v>10826748</v>
      </c>
      <c r="AE19" s="683"/>
      <c r="AF19" s="683"/>
      <c r="AG19" s="683"/>
      <c r="AH19" s="683"/>
      <c r="AI19" s="683"/>
      <c r="AJ19" s="683"/>
      <c r="AK19" s="683"/>
      <c r="AL19" s="684">
        <v>51.9</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4809</v>
      </c>
      <c r="BH19" s="680"/>
      <c r="BI19" s="680"/>
      <c r="BJ19" s="680"/>
      <c r="BK19" s="680"/>
      <c r="BL19" s="680"/>
      <c r="BM19" s="680"/>
      <c r="BN19" s="681"/>
      <c r="BO19" s="682">
        <v>0.1</v>
      </c>
      <c r="BP19" s="682"/>
      <c r="BQ19" s="682"/>
      <c r="BR19" s="682"/>
      <c r="BS19" s="688" t="s">
        <v>136</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136</v>
      </c>
      <c r="DA19" s="682"/>
      <c r="DB19" s="682"/>
      <c r="DC19" s="682"/>
      <c r="DD19" s="688" t="s">
        <v>136</v>
      </c>
      <c r="DE19" s="680"/>
      <c r="DF19" s="680"/>
      <c r="DG19" s="680"/>
      <c r="DH19" s="680"/>
      <c r="DI19" s="680"/>
      <c r="DJ19" s="680"/>
      <c r="DK19" s="680"/>
      <c r="DL19" s="680"/>
      <c r="DM19" s="680"/>
      <c r="DN19" s="680"/>
      <c r="DO19" s="680"/>
      <c r="DP19" s="681"/>
      <c r="DQ19" s="688" t="s">
        <v>239</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1553958</v>
      </c>
      <c r="S20" s="680"/>
      <c r="T20" s="680"/>
      <c r="U20" s="680"/>
      <c r="V20" s="680"/>
      <c r="W20" s="680"/>
      <c r="X20" s="680"/>
      <c r="Y20" s="681"/>
      <c r="Z20" s="682">
        <v>3.9</v>
      </c>
      <c r="AA20" s="682"/>
      <c r="AB20" s="682"/>
      <c r="AC20" s="682"/>
      <c r="AD20" s="683" t="s">
        <v>239</v>
      </c>
      <c r="AE20" s="683"/>
      <c r="AF20" s="683"/>
      <c r="AG20" s="683"/>
      <c r="AH20" s="683"/>
      <c r="AI20" s="683"/>
      <c r="AJ20" s="683"/>
      <c r="AK20" s="683"/>
      <c r="AL20" s="684" t="s">
        <v>239</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4809</v>
      </c>
      <c r="BH20" s="680"/>
      <c r="BI20" s="680"/>
      <c r="BJ20" s="680"/>
      <c r="BK20" s="680"/>
      <c r="BL20" s="680"/>
      <c r="BM20" s="680"/>
      <c r="BN20" s="681"/>
      <c r="BO20" s="682">
        <v>0.1</v>
      </c>
      <c r="BP20" s="682"/>
      <c r="BQ20" s="682"/>
      <c r="BR20" s="682"/>
      <c r="BS20" s="688" t="s">
        <v>136</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37643903</v>
      </c>
      <c r="CS20" s="680"/>
      <c r="CT20" s="680"/>
      <c r="CU20" s="680"/>
      <c r="CV20" s="680"/>
      <c r="CW20" s="680"/>
      <c r="CX20" s="680"/>
      <c r="CY20" s="681"/>
      <c r="CZ20" s="682">
        <v>100</v>
      </c>
      <c r="DA20" s="682"/>
      <c r="DB20" s="682"/>
      <c r="DC20" s="682"/>
      <c r="DD20" s="688">
        <v>4822775</v>
      </c>
      <c r="DE20" s="680"/>
      <c r="DF20" s="680"/>
      <c r="DG20" s="680"/>
      <c r="DH20" s="680"/>
      <c r="DI20" s="680"/>
      <c r="DJ20" s="680"/>
      <c r="DK20" s="680"/>
      <c r="DL20" s="680"/>
      <c r="DM20" s="680"/>
      <c r="DN20" s="680"/>
      <c r="DO20" s="680"/>
      <c r="DP20" s="681"/>
      <c r="DQ20" s="688">
        <v>25012401</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v>2268</v>
      </c>
      <c r="S21" s="680"/>
      <c r="T21" s="680"/>
      <c r="U21" s="680"/>
      <c r="V21" s="680"/>
      <c r="W21" s="680"/>
      <c r="X21" s="680"/>
      <c r="Y21" s="681"/>
      <c r="Z21" s="682">
        <v>0</v>
      </c>
      <c r="AA21" s="682"/>
      <c r="AB21" s="682"/>
      <c r="AC21" s="682"/>
      <c r="AD21" s="683" t="s">
        <v>136</v>
      </c>
      <c r="AE21" s="683"/>
      <c r="AF21" s="683"/>
      <c r="AG21" s="683"/>
      <c r="AH21" s="683"/>
      <c r="AI21" s="683"/>
      <c r="AJ21" s="683"/>
      <c r="AK21" s="683"/>
      <c r="AL21" s="684" t="s">
        <v>136</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3633</v>
      </c>
      <c r="BH21" s="680"/>
      <c r="BI21" s="680"/>
      <c r="BJ21" s="680"/>
      <c r="BK21" s="680"/>
      <c r="BL21" s="680"/>
      <c r="BM21" s="680"/>
      <c r="BN21" s="681"/>
      <c r="BO21" s="682">
        <v>0</v>
      </c>
      <c r="BP21" s="682"/>
      <c r="BQ21" s="682"/>
      <c r="BR21" s="682"/>
      <c r="BS21" s="688" t="s">
        <v>239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22308721</v>
      </c>
      <c r="S22" s="680"/>
      <c r="T22" s="680"/>
      <c r="U22" s="680"/>
      <c r="V22" s="680"/>
      <c r="W22" s="680"/>
      <c r="X22" s="680"/>
      <c r="Y22" s="681"/>
      <c r="Z22" s="682">
        <v>56.2</v>
      </c>
      <c r="AA22" s="682"/>
      <c r="AB22" s="682"/>
      <c r="AC22" s="682"/>
      <c r="AD22" s="683">
        <v>20751319</v>
      </c>
      <c r="AE22" s="683"/>
      <c r="AF22" s="683"/>
      <c r="AG22" s="683"/>
      <c r="AH22" s="683"/>
      <c r="AI22" s="683"/>
      <c r="AJ22" s="683"/>
      <c r="AK22" s="683"/>
      <c r="AL22" s="684">
        <v>99.4</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136</v>
      </c>
      <c r="BH22" s="680"/>
      <c r="BI22" s="680"/>
      <c r="BJ22" s="680"/>
      <c r="BK22" s="680"/>
      <c r="BL22" s="680"/>
      <c r="BM22" s="680"/>
      <c r="BN22" s="681"/>
      <c r="BO22" s="682" t="s">
        <v>239</v>
      </c>
      <c r="BP22" s="682"/>
      <c r="BQ22" s="682"/>
      <c r="BR22" s="682"/>
      <c r="BS22" s="688" t="s">
        <v>239</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8402</v>
      </c>
      <c r="S23" s="680"/>
      <c r="T23" s="680"/>
      <c r="U23" s="680"/>
      <c r="V23" s="680"/>
      <c r="W23" s="680"/>
      <c r="X23" s="680"/>
      <c r="Y23" s="681"/>
      <c r="Z23" s="682">
        <v>0</v>
      </c>
      <c r="AA23" s="682"/>
      <c r="AB23" s="682"/>
      <c r="AC23" s="682"/>
      <c r="AD23" s="683">
        <v>8402</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1176</v>
      </c>
      <c r="BH23" s="680"/>
      <c r="BI23" s="680"/>
      <c r="BJ23" s="680"/>
      <c r="BK23" s="680"/>
      <c r="BL23" s="680"/>
      <c r="BM23" s="680"/>
      <c r="BN23" s="681"/>
      <c r="BO23" s="682">
        <v>0</v>
      </c>
      <c r="BP23" s="682"/>
      <c r="BQ23" s="682"/>
      <c r="BR23" s="682"/>
      <c r="BS23" s="688" t="s">
        <v>239</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50249</v>
      </c>
      <c r="S24" s="680"/>
      <c r="T24" s="680"/>
      <c r="U24" s="680"/>
      <c r="V24" s="680"/>
      <c r="W24" s="680"/>
      <c r="X24" s="680"/>
      <c r="Y24" s="681"/>
      <c r="Z24" s="682">
        <v>0.1</v>
      </c>
      <c r="AA24" s="682"/>
      <c r="AB24" s="682"/>
      <c r="AC24" s="682"/>
      <c r="AD24" s="683" t="s">
        <v>136</v>
      </c>
      <c r="AE24" s="683"/>
      <c r="AF24" s="683"/>
      <c r="AG24" s="683"/>
      <c r="AH24" s="683"/>
      <c r="AI24" s="683"/>
      <c r="AJ24" s="683"/>
      <c r="AK24" s="683"/>
      <c r="AL24" s="684" t="s">
        <v>136</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136</v>
      </c>
      <c r="BH24" s="680"/>
      <c r="BI24" s="680"/>
      <c r="BJ24" s="680"/>
      <c r="BK24" s="680"/>
      <c r="BL24" s="680"/>
      <c r="BM24" s="680"/>
      <c r="BN24" s="681"/>
      <c r="BO24" s="682" t="s">
        <v>136</v>
      </c>
      <c r="BP24" s="682"/>
      <c r="BQ24" s="682"/>
      <c r="BR24" s="682"/>
      <c r="BS24" s="688" t="s">
        <v>239</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15381011</v>
      </c>
      <c r="CS24" s="669"/>
      <c r="CT24" s="669"/>
      <c r="CU24" s="669"/>
      <c r="CV24" s="669"/>
      <c r="CW24" s="669"/>
      <c r="CX24" s="669"/>
      <c r="CY24" s="670"/>
      <c r="CZ24" s="673">
        <v>40.9</v>
      </c>
      <c r="DA24" s="674"/>
      <c r="DB24" s="674"/>
      <c r="DC24" s="693"/>
      <c r="DD24" s="712">
        <v>10570423</v>
      </c>
      <c r="DE24" s="669"/>
      <c r="DF24" s="669"/>
      <c r="DG24" s="669"/>
      <c r="DH24" s="669"/>
      <c r="DI24" s="669"/>
      <c r="DJ24" s="669"/>
      <c r="DK24" s="670"/>
      <c r="DL24" s="712">
        <v>10505855</v>
      </c>
      <c r="DM24" s="669"/>
      <c r="DN24" s="669"/>
      <c r="DO24" s="669"/>
      <c r="DP24" s="669"/>
      <c r="DQ24" s="669"/>
      <c r="DR24" s="669"/>
      <c r="DS24" s="669"/>
      <c r="DT24" s="669"/>
      <c r="DU24" s="669"/>
      <c r="DV24" s="670"/>
      <c r="DW24" s="673">
        <v>47.7</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474327</v>
      </c>
      <c r="S25" s="680"/>
      <c r="T25" s="680"/>
      <c r="U25" s="680"/>
      <c r="V25" s="680"/>
      <c r="W25" s="680"/>
      <c r="X25" s="680"/>
      <c r="Y25" s="681"/>
      <c r="Z25" s="682">
        <v>1.2</v>
      </c>
      <c r="AA25" s="682"/>
      <c r="AB25" s="682"/>
      <c r="AC25" s="682"/>
      <c r="AD25" s="683">
        <v>20656</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239</v>
      </c>
      <c r="BH25" s="680"/>
      <c r="BI25" s="680"/>
      <c r="BJ25" s="680"/>
      <c r="BK25" s="680"/>
      <c r="BL25" s="680"/>
      <c r="BM25" s="680"/>
      <c r="BN25" s="681"/>
      <c r="BO25" s="682" t="s">
        <v>136</v>
      </c>
      <c r="BP25" s="682"/>
      <c r="BQ25" s="682"/>
      <c r="BR25" s="682"/>
      <c r="BS25" s="688" t="s">
        <v>239</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5505148</v>
      </c>
      <c r="CS25" s="715"/>
      <c r="CT25" s="715"/>
      <c r="CU25" s="715"/>
      <c r="CV25" s="715"/>
      <c r="CW25" s="715"/>
      <c r="CX25" s="715"/>
      <c r="CY25" s="716"/>
      <c r="CZ25" s="684">
        <v>14.6</v>
      </c>
      <c r="DA25" s="713"/>
      <c r="DB25" s="713"/>
      <c r="DC25" s="717"/>
      <c r="DD25" s="688">
        <v>5107319</v>
      </c>
      <c r="DE25" s="715"/>
      <c r="DF25" s="715"/>
      <c r="DG25" s="715"/>
      <c r="DH25" s="715"/>
      <c r="DI25" s="715"/>
      <c r="DJ25" s="715"/>
      <c r="DK25" s="716"/>
      <c r="DL25" s="688">
        <v>5044251</v>
      </c>
      <c r="DM25" s="715"/>
      <c r="DN25" s="715"/>
      <c r="DO25" s="715"/>
      <c r="DP25" s="715"/>
      <c r="DQ25" s="715"/>
      <c r="DR25" s="715"/>
      <c r="DS25" s="715"/>
      <c r="DT25" s="715"/>
      <c r="DU25" s="715"/>
      <c r="DV25" s="716"/>
      <c r="DW25" s="684">
        <v>22.9</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154091</v>
      </c>
      <c r="S26" s="680"/>
      <c r="T26" s="680"/>
      <c r="U26" s="680"/>
      <c r="V26" s="680"/>
      <c r="W26" s="680"/>
      <c r="X26" s="680"/>
      <c r="Y26" s="681"/>
      <c r="Z26" s="682">
        <v>0.4</v>
      </c>
      <c r="AA26" s="682"/>
      <c r="AB26" s="682"/>
      <c r="AC26" s="682"/>
      <c r="AD26" s="683" t="s">
        <v>239</v>
      </c>
      <c r="AE26" s="683"/>
      <c r="AF26" s="683"/>
      <c r="AG26" s="683"/>
      <c r="AH26" s="683"/>
      <c r="AI26" s="683"/>
      <c r="AJ26" s="683"/>
      <c r="AK26" s="683"/>
      <c r="AL26" s="684" t="s">
        <v>239</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239</v>
      </c>
      <c r="BH26" s="680"/>
      <c r="BI26" s="680"/>
      <c r="BJ26" s="680"/>
      <c r="BK26" s="680"/>
      <c r="BL26" s="680"/>
      <c r="BM26" s="680"/>
      <c r="BN26" s="681"/>
      <c r="BO26" s="682" t="s">
        <v>239</v>
      </c>
      <c r="BP26" s="682"/>
      <c r="BQ26" s="682"/>
      <c r="BR26" s="682"/>
      <c r="BS26" s="688" t="s">
        <v>136</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3884535</v>
      </c>
      <c r="CS26" s="680"/>
      <c r="CT26" s="680"/>
      <c r="CU26" s="680"/>
      <c r="CV26" s="680"/>
      <c r="CW26" s="680"/>
      <c r="CX26" s="680"/>
      <c r="CY26" s="681"/>
      <c r="CZ26" s="684">
        <v>10.3</v>
      </c>
      <c r="DA26" s="713"/>
      <c r="DB26" s="713"/>
      <c r="DC26" s="717"/>
      <c r="DD26" s="688">
        <v>3579783</v>
      </c>
      <c r="DE26" s="680"/>
      <c r="DF26" s="680"/>
      <c r="DG26" s="680"/>
      <c r="DH26" s="680"/>
      <c r="DI26" s="680"/>
      <c r="DJ26" s="680"/>
      <c r="DK26" s="681"/>
      <c r="DL26" s="688" t="s">
        <v>239</v>
      </c>
      <c r="DM26" s="680"/>
      <c r="DN26" s="680"/>
      <c r="DO26" s="680"/>
      <c r="DP26" s="680"/>
      <c r="DQ26" s="680"/>
      <c r="DR26" s="680"/>
      <c r="DS26" s="680"/>
      <c r="DT26" s="680"/>
      <c r="DU26" s="680"/>
      <c r="DV26" s="681"/>
      <c r="DW26" s="684" t="s">
        <v>136</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4277796</v>
      </c>
      <c r="S27" s="680"/>
      <c r="T27" s="680"/>
      <c r="U27" s="680"/>
      <c r="V27" s="680"/>
      <c r="W27" s="680"/>
      <c r="X27" s="680"/>
      <c r="Y27" s="681"/>
      <c r="Z27" s="682">
        <v>10.8</v>
      </c>
      <c r="AA27" s="682"/>
      <c r="AB27" s="682"/>
      <c r="AC27" s="682"/>
      <c r="AD27" s="683" t="s">
        <v>239</v>
      </c>
      <c r="AE27" s="683"/>
      <c r="AF27" s="683"/>
      <c r="AG27" s="683"/>
      <c r="AH27" s="683"/>
      <c r="AI27" s="683"/>
      <c r="AJ27" s="683"/>
      <c r="AK27" s="683"/>
      <c r="AL27" s="684" t="s">
        <v>239</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8017942</v>
      </c>
      <c r="BH27" s="680"/>
      <c r="BI27" s="680"/>
      <c r="BJ27" s="680"/>
      <c r="BK27" s="680"/>
      <c r="BL27" s="680"/>
      <c r="BM27" s="680"/>
      <c r="BN27" s="681"/>
      <c r="BO27" s="682">
        <v>100</v>
      </c>
      <c r="BP27" s="682"/>
      <c r="BQ27" s="682"/>
      <c r="BR27" s="682"/>
      <c r="BS27" s="688">
        <v>149152</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6615234</v>
      </c>
      <c r="CS27" s="715"/>
      <c r="CT27" s="715"/>
      <c r="CU27" s="715"/>
      <c r="CV27" s="715"/>
      <c r="CW27" s="715"/>
      <c r="CX27" s="715"/>
      <c r="CY27" s="716"/>
      <c r="CZ27" s="684">
        <v>17.600000000000001</v>
      </c>
      <c r="DA27" s="713"/>
      <c r="DB27" s="713"/>
      <c r="DC27" s="717"/>
      <c r="DD27" s="688">
        <v>2293896</v>
      </c>
      <c r="DE27" s="715"/>
      <c r="DF27" s="715"/>
      <c r="DG27" s="715"/>
      <c r="DH27" s="715"/>
      <c r="DI27" s="715"/>
      <c r="DJ27" s="715"/>
      <c r="DK27" s="716"/>
      <c r="DL27" s="688">
        <v>2292396</v>
      </c>
      <c r="DM27" s="715"/>
      <c r="DN27" s="715"/>
      <c r="DO27" s="715"/>
      <c r="DP27" s="715"/>
      <c r="DQ27" s="715"/>
      <c r="DR27" s="715"/>
      <c r="DS27" s="715"/>
      <c r="DT27" s="715"/>
      <c r="DU27" s="715"/>
      <c r="DV27" s="716"/>
      <c r="DW27" s="684">
        <v>10.4</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239</v>
      </c>
      <c r="S28" s="680"/>
      <c r="T28" s="680"/>
      <c r="U28" s="680"/>
      <c r="V28" s="680"/>
      <c r="W28" s="680"/>
      <c r="X28" s="680"/>
      <c r="Y28" s="681"/>
      <c r="Z28" s="682" t="s">
        <v>239</v>
      </c>
      <c r="AA28" s="682"/>
      <c r="AB28" s="682"/>
      <c r="AC28" s="682"/>
      <c r="AD28" s="683" t="s">
        <v>239</v>
      </c>
      <c r="AE28" s="683"/>
      <c r="AF28" s="683"/>
      <c r="AG28" s="683"/>
      <c r="AH28" s="683"/>
      <c r="AI28" s="683"/>
      <c r="AJ28" s="683"/>
      <c r="AK28" s="683"/>
      <c r="AL28" s="684" t="s">
        <v>136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3260629</v>
      </c>
      <c r="CS28" s="680"/>
      <c r="CT28" s="680"/>
      <c r="CU28" s="680"/>
      <c r="CV28" s="680"/>
      <c r="CW28" s="680"/>
      <c r="CX28" s="680"/>
      <c r="CY28" s="681"/>
      <c r="CZ28" s="684">
        <v>8.6999999999999993</v>
      </c>
      <c r="DA28" s="713"/>
      <c r="DB28" s="713"/>
      <c r="DC28" s="717"/>
      <c r="DD28" s="688">
        <v>3169208</v>
      </c>
      <c r="DE28" s="680"/>
      <c r="DF28" s="680"/>
      <c r="DG28" s="680"/>
      <c r="DH28" s="680"/>
      <c r="DI28" s="680"/>
      <c r="DJ28" s="680"/>
      <c r="DK28" s="681"/>
      <c r="DL28" s="688">
        <v>3169208</v>
      </c>
      <c r="DM28" s="680"/>
      <c r="DN28" s="680"/>
      <c r="DO28" s="680"/>
      <c r="DP28" s="680"/>
      <c r="DQ28" s="680"/>
      <c r="DR28" s="680"/>
      <c r="DS28" s="680"/>
      <c r="DT28" s="680"/>
      <c r="DU28" s="680"/>
      <c r="DV28" s="681"/>
      <c r="DW28" s="684">
        <v>14.4</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2902110</v>
      </c>
      <c r="S29" s="680"/>
      <c r="T29" s="680"/>
      <c r="U29" s="680"/>
      <c r="V29" s="680"/>
      <c r="W29" s="680"/>
      <c r="X29" s="680"/>
      <c r="Y29" s="681"/>
      <c r="Z29" s="682">
        <v>7.3</v>
      </c>
      <c r="AA29" s="682"/>
      <c r="AB29" s="682"/>
      <c r="AC29" s="682"/>
      <c r="AD29" s="683" t="s">
        <v>136</v>
      </c>
      <c r="AE29" s="683"/>
      <c r="AF29" s="683"/>
      <c r="AG29" s="683"/>
      <c r="AH29" s="683"/>
      <c r="AI29" s="683"/>
      <c r="AJ29" s="683"/>
      <c r="AK29" s="683"/>
      <c r="AL29" s="684" t="s">
        <v>239</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69</v>
      </c>
      <c r="CG29" s="695"/>
      <c r="CH29" s="695"/>
      <c r="CI29" s="695"/>
      <c r="CJ29" s="695"/>
      <c r="CK29" s="695"/>
      <c r="CL29" s="695"/>
      <c r="CM29" s="695"/>
      <c r="CN29" s="695"/>
      <c r="CO29" s="695"/>
      <c r="CP29" s="695"/>
      <c r="CQ29" s="696"/>
      <c r="CR29" s="679">
        <v>3260629</v>
      </c>
      <c r="CS29" s="715"/>
      <c r="CT29" s="715"/>
      <c r="CU29" s="715"/>
      <c r="CV29" s="715"/>
      <c r="CW29" s="715"/>
      <c r="CX29" s="715"/>
      <c r="CY29" s="716"/>
      <c r="CZ29" s="684">
        <v>8.6999999999999993</v>
      </c>
      <c r="DA29" s="713"/>
      <c r="DB29" s="713"/>
      <c r="DC29" s="717"/>
      <c r="DD29" s="688">
        <v>3169208</v>
      </c>
      <c r="DE29" s="715"/>
      <c r="DF29" s="715"/>
      <c r="DG29" s="715"/>
      <c r="DH29" s="715"/>
      <c r="DI29" s="715"/>
      <c r="DJ29" s="715"/>
      <c r="DK29" s="716"/>
      <c r="DL29" s="688">
        <v>3169208</v>
      </c>
      <c r="DM29" s="715"/>
      <c r="DN29" s="715"/>
      <c r="DO29" s="715"/>
      <c r="DP29" s="715"/>
      <c r="DQ29" s="715"/>
      <c r="DR29" s="715"/>
      <c r="DS29" s="715"/>
      <c r="DT29" s="715"/>
      <c r="DU29" s="715"/>
      <c r="DV29" s="716"/>
      <c r="DW29" s="684">
        <v>14.4</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213190</v>
      </c>
      <c r="S30" s="680"/>
      <c r="T30" s="680"/>
      <c r="U30" s="680"/>
      <c r="V30" s="680"/>
      <c r="W30" s="680"/>
      <c r="X30" s="680"/>
      <c r="Y30" s="681"/>
      <c r="Z30" s="682">
        <v>0.5</v>
      </c>
      <c r="AA30" s="682"/>
      <c r="AB30" s="682"/>
      <c r="AC30" s="682"/>
      <c r="AD30" s="683">
        <v>43978</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99.5</v>
      </c>
      <c r="BH30" s="740"/>
      <c r="BI30" s="740"/>
      <c r="BJ30" s="740"/>
      <c r="BK30" s="740"/>
      <c r="BL30" s="740"/>
      <c r="BM30" s="674">
        <v>96.1</v>
      </c>
      <c r="BN30" s="740"/>
      <c r="BO30" s="740"/>
      <c r="BP30" s="740"/>
      <c r="BQ30" s="741"/>
      <c r="BR30" s="739">
        <v>99.4</v>
      </c>
      <c r="BS30" s="740"/>
      <c r="BT30" s="740"/>
      <c r="BU30" s="740"/>
      <c r="BV30" s="740"/>
      <c r="BW30" s="740"/>
      <c r="BX30" s="674">
        <v>95.5</v>
      </c>
      <c r="BY30" s="740"/>
      <c r="BZ30" s="740"/>
      <c r="CA30" s="740"/>
      <c r="CB30" s="741"/>
      <c r="CD30" s="744"/>
      <c r="CE30" s="745"/>
      <c r="CF30" s="694" t="s">
        <v>310</v>
      </c>
      <c r="CG30" s="695"/>
      <c r="CH30" s="695"/>
      <c r="CI30" s="695"/>
      <c r="CJ30" s="695"/>
      <c r="CK30" s="695"/>
      <c r="CL30" s="695"/>
      <c r="CM30" s="695"/>
      <c r="CN30" s="695"/>
      <c r="CO30" s="695"/>
      <c r="CP30" s="695"/>
      <c r="CQ30" s="696"/>
      <c r="CR30" s="679">
        <v>3130581</v>
      </c>
      <c r="CS30" s="680"/>
      <c r="CT30" s="680"/>
      <c r="CU30" s="680"/>
      <c r="CV30" s="680"/>
      <c r="CW30" s="680"/>
      <c r="CX30" s="680"/>
      <c r="CY30" s="681"/>
      <c r="CZ30" s="684">
        <v>8.3000000000000007</v>
      </c>
      <c r="DA30" s="713"/>
      <c r="DB30" s="713"/>
      <c r="DC30" s="717"/>
      <c r="DD30" s="688">
        <v>3039160</v>
      </c>
      <c r="DE30" s="680"/>
      <c r="DF30" s="680"/>
      <c r="DG30" s="680"/>
      <c r="DH30" s="680"/>
      <c r="DI30" s="680"/>
      <c r="DJ30" s="680"/>
      <c r="DK30" s="681"/>
      <c r="DL30" s="688">
        <v>3039160</v>
      </c>
      <c r="DM30" s="680"/>
      <c r="DN30" s="680"/>
      <c r="DO30" s="680"/>
      <c r="DP30" s="680"/>
      <c r="DQ30" s="680"/>
      <c r="DR30" s="680"/>
      <c r="DS30" s="680"/>
      <c r="DT30" s="680"/>
      <c r="DU30" s="680"/>
      <c r="DV30" s="681"/>
      <c r="DW30" s="684">
        <v>13.8</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790528</v>
      </c>
      <c r="S31" s="680"/>
      <c r="T31" s="680"/>
      <c r="U31" s="680"/>
      <c r="V31" s="680"/>
      <c r="W31" s="680"/>
      <c r="X31" s="680"/>
      <c r="Y31" s="681"/>
      <c r="Z31" s="682">
        <v>2</v>
      </c>
      <c r="AA31" s="682"/>
      <c r="AB31" s="682"/>
      <c r="AC31" s="682"/>
      <c r="AD31" s="683" t="s">
        <v>136</v>
      </c>
      <c r="AE31" s="683"/>
      <c r="AF31" s="683"/>
      <c r="AG31" s="683"/>
      <c r="AH31" s="683"/>
      <c r="AI31" s="683"/>
      <c r="AJ31" s="683"/>
      <c r="AK31" s="683"/>
      <c r="AL31" s="684" t="s">
        <v>239</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99.7</v>
      </c>
      <c r="BH31" s="715"/>
      <c r="BI31" s="715"/>
      <c r="BJ31" s="715"/>
      <c r="BK31" s="715"/>
      <c r="BL31" s="715"/>
      <c r="BM31" s="685">
        <v>97.6</v>
      </c>
      <c r="BN31" s="737"/>
      <c r="BO31" s="737"/>
      <c r="BP31" s="737"/>
      <c r="BQ31" s="738"/>
      <c r="BR31" s="736">
        <v>99.5</v>
      </c>
      <c r="BS31" s="715"/>
      <c r="BT31" s="715"/>
      <c r="BU31" s="715"/>
      <c r="BV31" s="715"/>
      <c r="BW31" s="715"/>
      <c r="BX31" s="685">
        <v>96.9</v>
      </c>
      <c r="BY31" s="737"/>
      <c r="BZ31" s="737"/>
      <c r="CA31" s="737"/>
      <c r="CB31" s="738"/>
      <c r="CD31" s="744"/>
      <c r="CE31" s="745"/>
      <c r="CF31" s="694" t="s">
        <v>314</v>
      </c>
      <c r="CG31" s="695"/>
      <c r="CH31" s="695"/>
      <c r="CI31" s="695"/>
      <c r="CJ31" s="695"/>
      <c r="CK31" s="695"/>
      <c r="CL31" s="695"/>
      <c r="CM31" s="695"/>
      <c r="CN31" s="695"/>
      <c r="CO31" s="695"/>
      <c r="CP31" s="695"/>
      <c r="CQ31" s="696"/>
      <c r="CR31" s="679">
        <v>130048</v>
      </c>
      <c r="CS31" s="715"/>
      <c r="CT31" s="715"/>
      <c r="CU31" s="715"/>
      <c r="CV31" s="715"/>
      <c r="CW31" s="715"/>
      <c r="CX31" s="715"/>
      <c r="CY31" s="716"/>
      <c r="CZ31" s="684">
        <v>0.3</v>
      </c>
      <c r="DA31" s="713"/>
      <c r="DB31" s="713"/>
      <c r="DC31" s="717"/>
      <c r="DD31" s="688">
        <v>130048</v>
      </c>
      <c r="DE31" s="715"/>
      <c r="DF31" s="715"/>
      <c r="DG31" s="715"/>
      <c r="DH31" s="715"/>
      <c r="DI31" s="715"/>
      <c r="DJ31" s="715"/>
      <c r="DK31" s="716"/>
      <c r="DL31" s="688">
        <v>130048</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2308428</v>
      </c>
      <c r="S32" s="680"/>
      <c r="T32" s="680"/>
      <c r="U32" s="680"/>
      <c r="V32" s="680"/>
      <c r="W32" s="680"/>
      <c r="X32" s="680"/>
      <c r="Y32" s="681"/>
      <c r="Z32" s="682">
        <v>5.8</v>
      </c>
      <c r="AA32" s="682"/>
      <c r="AB32" s="682"/>
      <c r="AC32" s="682"/>
      <c r="AD32" s="683" t="s">
        <v>239</v>
      </c>
      <c r="AE32" s="683"/>
      <c r="AF32" s="683"/>
      <c r="AG32" s="683"/>
      <c r="AH32" s="683"/>
      <c r="AI32" s="683"/>
      <c r="AJ32" s="683"/>
      <c r="AK32" s="683"/>
      <c r="AL32" s="684" t="s">
        <v>136</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99.3</v>
      </c>
      <c r="BH32" s="749"/>
      <c r="BI32" s="749"/>
      <c r="BJ32" s="749"/>
      <c r="BK32" s="749"/>
      <c r="BL32" s="749"/>
      <c r="BM32" s="750">
        <v>94.4</v>
      </c>
      <c r="BN32" s="749"/>
      <c r="BO32" s="749"/>
      <c r="BP32" s="749"/>
      <c r="BQ32" s="751"/>
      <c r="BR32" s="748">
        <v>99.3</v>
      </c>
      <c r="BS32" s="749"/>
      <c r="BT32" s="749"/>
      <c r="BU32" s="749"/>
      <c r="BV32" s="749"/>
      <c r="BW32" s="749"/>
      <c r="BX32" s="750">
        <v>93.7</v>
      </c>
      <c r="BY32" s="749"/>
      <c r="BZ32" s="749"/>
      <c r="CA32" s="749"/>
      <c r="CB32" s="751"/>
      <c r="CD32" s="746"/>
      <c r="CE32" s="747"/>
      <c r="CF32" s="694" t="s">
        <v>317</v>
      </c>
      <c r="CG32" s="695"/>
      <c r="CH32" s="695"/>
      <c r="CI32" s="695"/>
      <c r="CJ32" s="695"/>
      <c r="CK32" s="695"/>
      <c r="CL32" s="695"/>
      <c r="CM32" s="695"/>
      <c r="CN32" s="695"/>
      <c r="CO32" s="695"/>
      <c r="CP32" s="695"/>
      <c r="CQ32" s="696"/>
      <c r="CR32" s="679" t="s">
        <v>136</v>
      </c>
      <c r="CS32" s="680"/>
      <c r="CT32" s="680"/>
      <c r="CU32" s="680"/>
      <c r="CV32" s="680"/>
      <c r="CW32" s="680"/>
      <c r="CX32" s="680"/>
      <c r="CY32" s="681"/>
      <c r="CZ32" s="684" t="s">
        <v>239</v>
      </c>
      <c r="DA32" s="713"/>
      <c r="DB32" s="713"/>
      <c r="DC32" s="717"/>
      <c r="DD32" s="688" t="s">
        <v>136</v>
      </c>
      <c r="DE32" s="680"/>
      <c r="DF32" s="680"/>
      <c r="DG32" s="680"/>
      <c r="DH32" s="680"/>
      <c r="DI32" s="680"/>
      <c r="DJ32" s="680"/>
      <c r="DK32" s="681"/>
      <c r="DL32" s="688" t="s">
        <v>239</v>
      </c>
      <c r="DM32" s="680"/>
      <c r="DN32" s="680"/>
      <c r="DO32" s="680"/>
      <c r="DP32" s="680"/>
      <c r="DQ32" s="680"/>
      <c r="DR32" s="680"/>
      <c r="DS32" s="680"/>
      <c r="DT32" s="680"/>
      <c r="DU32" s="680"/>
      <c r="DV32" s="681"/>
      <c r="DW32" s="684" t="s">
        <v>239</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1887692</v>
      </c>
      <c r="S33" s="680"/>
      <c r="T33" s="680"/>
      <c r="U33" s="680"/>
      <c r="V33" s="680"/>
      <c r="W33" s="680"/>
      <c r="X33" s="680"/>
      <c r="Y33" s="681"/>
      <c r="Z33" s="682">
        <v>4.8</v>
      </c>
      <c r="AA33" s="682"/>
      <c r="AB33" s="682"/>
      <c r="AC33" s="682"/>
      <c r="AD33" s="683" t="s">
        <v>136</v>
      </c>
      <c r="AE33" s="683"/>
      <c r="AF33" s="683"/>
      <c r="AG33" s="683"/>
      <c r="AH33" s="683"/>
      <c r="AI33" s="683"/>
      <c r="AJ33" s="683"/>
      <c r="AK33" s="683"/>
      <c r="AL33" s="684" t="s">
        <v>239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16994182</v>
      </c>
      <c r="CS33" s="715"/>
      <c r="CT33" s="715"/>
      <c r="CU33" s="715"/>
      <c r="CV33" s="715"/>
      <c r="CW33" s="715"/>
      <c r="CX33" s="715"/>
      <c r="CY33" s="716"/>
      <c r="CZ33" s="684">
        <v>45.1</v>
      </c>
      <c r="DA33" s="713"/>
      <c r="DB33" s="713"/>
      <c r="DC33" s="717"/>
      <c r="DD33" s="688">
        <v>12963160</v>
      </c>
      <c r="DE33" s="715"/>
      <c r="DF33" s="715"/>
      <c r="DG33" s="715"/>
      <c r="DH33" s="715"/>
      <c r="DI33" s="715"/>
      <c r="DJ33" s="715"/>
      <c r="DK33" s="716"/>
      <c r="DL33" s="688">
        <v>9491500</v>
      </c>
      <c r="DM33" s="715"/>
      <c r="DN33" s="715"/>
      <c r="DO33" s="715"/>
      <c r="DP33" s="715"/>
      <c r="DQ33" s="715"/>
      <c r="DR33" s="715"/>
      <c r="DS33" s="715"/>
      <c r="DT33" s="715"/>
      <c r="DU33" s="715"/>
      <c r="DV33" s="716"/>
      <c r="DW33" s="684">
        <v>43.1</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815114</v>
      </c>
      <c r="S34" s="680"/>
      <c r="T34" s="680"/>
      <c r="U34" s="680"/>
      <c r="V34" s="680"/>
      <c r="W34" s="680"/>
      <c r="X34" s="680"/>
      <c r="Y34" s="681"/>
      <c r="Z34" s="682">
        <v>2.1</v>
      </c>
      <c r="AA34" s="682"/>
      <c r="AB34" s="682"/>
      <c r="AC34" s="682"/>
      <c r="AD34" s="683">
        <v>50710</v>
      </c>
      <c r="AE34" s="683"/>
      <c r="AF34" s="683"/>
      <c r="AG34" s="683"/>
      <c r="AH34" s="683"/>
      <c r="AI34" s="683"/>
      <c r="AJ34" s="683"/>
      <c r="AK34" s="683"/>
      <c r="AL34" s="684">
        <v>0.2</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5164125</v>
      </c>
      <c r="CS34" s="680"/>
      <c r="CT34" s="680"/>
      <c r="CU34" s="680"/>
      <c r="CV34" s="680"/>
      <c r="CW34" s="680"/>
      <c r="CX34" s="680"/>
      <c r="CY34" s="681"/>
      <c r="CZ34" s="684">
        <v>13.7</v>
      </c>
      <c r="DA34" s="713"/>
      <c r="DB34" s="713"/>
      <c r="DC34" s="717"/>
      <c r="DD34" s="688">
        <v>4179689</v>
      </c>
      <c r="DE34" s="680"/>
      <c r="DF34" s="680"/>
      <c r="DG34" s="680"/>
      <c r="DH34" s="680"/>
      <c r="DI34" s="680"/>
      <c r="DJ34" s="680"/>
      <c r="DK34" s="681"/>
      <c r="DL34" s="688">
        <v>3811248</v>
      </c>
      <c r="DM34" s="680"/>
      <c r="DN34" s="680"/>
      <c r="DO34" s="680"/>
      <c r="DP34" s="680"/>
      <c r="DQ34" s="680"/>
      <c r="DR34" s="680"/>
      <c r="DS34" s="680"/>
      <c r="DT34" s="680"/>
      <c r="DU34" s="680"/>
      <c r="DV34" s="681"/>
      <c r="DW34" s="684">
        <v>17.3</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3512800</v>
      </c>
      <c r="S35" s="680"/>
      <c r="T35" s="680"/>
      <c r="U35" s="680"/>
      <c r="V35" s="680"/>
      <c r="W35" s="680"/>
      <c r="X35" s="680"/>
      <c r="Y35" s="681"/>
      <c r="Z35" s="682">
        <v>8.8000000000000007</v>
      </c>
      <c r="AA35" s="682"/>
      <c r="AB35" s="682"/>
      <c r="AC35" s="682"/>
      <c r="AD35" s="683" t="s">
        <v>239</v>
      </c>
      <c r="AE35" s="683"/>
      <c r="AF35" s="683"/>
      <c r="AG35" s="683"/>
      <c r="AH35" s="683"/>
      <c r="AI35" s="683"/>
      <c r="AJ35" s="683"/>
      <c r="AK35" s="683"/>
      <c r="AL35" s="684" t="s">
        <v>239</v>
      </c>
      <c r="AM35" s="685"/>
      <c r="AN35" s="685"/>
      <c r="AO35" s="686"/>
      <c r="AP35" s="234"/>
      <c r="AQ35" s="752" t="s">
        <v>325</v>
      </c>
      <c r="AR35" s="753"/>
      <c r="AS35" s="753"/>
      <c r="AT35" s="753"/>
      <c r="AU35" s="753"/>
      <c r="AV35" s="753"/>
      <c r="AW35" s="753"/>
      <c r="AX35" s="753"/>
      <c r="AY35" s="754"/>
      <c r="AZ35" s="668">
        <v>6192375</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202671</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880662</v>
      </c>
      <c r="CS35" s="715"/>
      <c r="CT35" s="715"/>
      <c r="CU35" s="715"/>
      <c r="CV35" s="715"/>
      <c r="CW35" s="715"/>
      <c r="CX35" s="715"/>
      <c r="CY35" s="716"/>
      <c r="CZ35" s="684">
        <v>2.2999999999999998</v>
      </c>
      <c r="DA35" s="713"/>
      <c r="DB35" s="713"/>
      <c r="DC35" s="717"/>
      <c r="DD35" s="688">
        <v>817699</v>
      </c>
      <c r="DE35" s="715"/>
      <c r="DF35" s="715"/>
      <c r="DG35" s="715"/>
      <c r="DH35" s="715"/>
      <c r="DI35" s="715"/>
      <c r="DJ35" s="715"/>
      <c r="DK35" s="716"/>
      <c r="DL35" s="688">
        <v>679350</v>
      </c>
      <c r="DM35" s="715"/>
      <c r="DN35" s="715"/>
      <c r="DO35" s="715"/>
      <c r="DP35" s="715"/>
      <c r="DQ35" s="715"/>
      <c r="DR35" s="715"/>
      <c r="DS35" s="715"/>
      <c r="DT35" s="715"/>
      <c r="DU35" s="715"/>
      <c r="DV35" s="716"/>
      <c r="DW35" s="684">
        <v>3.1</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239</v>
      </c>
      <c r="S36" s="680"/>
      <c r="T36" s="680"/>
      <c r="U36" s="680"/>
      <c r="V36" s="680"/>
      <c r="W36" s="680"/>
      <c r="X36" s="680"/>
      <c r="Y36" s="681"/>
      <c r="Z36" s="682" t="s">
        <v>239</v>
      </c>
      <c r="AA36" s="682"/>
      <c r="AB36" s="682"/>
      <c r="AC36" s="682"/>
      <c r="AD36" s="683" t="s">
        <v>239</v>
      </c>
      <c r="AE36" s="683"/>
      <c r="AF36" s="683"/>
      <c r="AG36" s="683"/>
      <c r="AH36" s="683"/>
      <c r="AI36" s="683"/>
      <c r="AJ36" s="683"/>
      <c r="AK36" s="683"/>
      <c r="AL36" s="684" t="s">
        <v>239</v>
      </c>
      <c r="AM36" s="685"/>
      <c r="AN36" s="685"/>
      <c r="AO36" s="686"/>
      <c r="AQ36" s="756" t="s">
        <v>329</v>
      </c>
      <c r="AR36" s="757"/>
      <c r="AS36" s="757"/>
      <c r="AT36" s="757"/>
      <c r="AU36" s="757"/>
      <c r="AV36" s="757"/>
      <c r="AW36" s="757"/>
      <c r="AX36" s="757"/>
      <c r="AY36" s="758"/>
      <c r="AZ36" s="679">
        <v>1715302</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91028</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3917607</v>
      </c>
      <c r="CS36" s="680"/>
      <c r="CT36" s="680"/>
      <c r="CU36" s="680"/>
      <c r="CV36" s="680"/>
      <c r="CW36" s="680"/>
      <c r="CX36" s="680"/>
      <c r="CY36" s="681"/>
      <c r="CZ36" s="684">
        <v>10.4</v>
      </c>
      <c r="DA36" s="713"/>
      <c r="DB36" s="713"/>
      <c r="DC36" s="717"/>
      <c r="DD36" s="688">
        <v>3139717</v>
      </c>
      <c r="DE36" s="680"/>
      <c r="DF36" s="680"/>
      <c r="DG36" s="680"/>
      <c r="DH36" s="680"/>
      <c r="DI36" s="680"/>
      <c r="DJ36" s="680"/>
      <c r="DK36" s="681"/>
      <c r="DL36" s="688">
        <v>2164215</v>
      </c>
      <c r="DM36" s="680"/>
      <c r="DN36" s="680"/>
      <c r="DO36" s="680"/>
      <c r="DP36" s="680"/>
      <c r="DQ36" s="680"/>
      <c r="DR36" s="680"/>
      <c r="DS36" s="680"/>
      <c r="DT36" s="680"/>
      <c r="DU36" s="680"/>
      <c r="DV36" s="681"/>
      <c r="DW36" s="684">
        <v>9.8000000000000007</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1141200</v>
      </c>
      <c r="S37" s="680"/>
      <c r="T37" s="680"/>
      <c r="U37" s="680"/>
      <c r="V37" s="680"/>
      <c r="W37" s="680"/>
      <c r="X37" s="680"/>
      <c r="Y37" s="681"/>
      <c r="Z37" s="682">
        <v>2.9</v>
      </c>
      <c r="AA37" s="682"/>
      <c r="AB37" s="682"/>
      <c r="AC37" s="682"/>
      <c r="AD37" s="683" t="s">
        <v>239</v>
      </c>
      <c r="AE37" s="683"/>
      <c r="AF37" s="683"/>
      <c r="AG37" s="683"/>
      <c r="AH37" s="683"/>
      <c r="AI37" s="683"/>
      <c r="AJ37" s="683"/>
      <c r="AK37" s="683"/>
      <c r="AL37" s="684" t="s">
        <v>239</v>
      </c>
      <c r="AM37" s="685"/>
      <c r="AN37" s="685"/>
      <c r="AO37" s="686"/>
      <c r="AQ37" s="756" t="s">
        <v>333</v>
      </c>
      <c r="AR37" s="757"/>
      <c r="AS37" s="757"/>
      <c r="AT37" s="757"/>
      <c r="AU37" s="757"/>
      <c r="AV37" s="757"/>
      <c r="AW37" s="757"/>
      <c r="AX37" s="757"/>
      <c r="AY37" s="758"/>
      <c r="AZ37" s="679">
        <v>1000677</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9959</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35651</v>
      </c>
      <c r="CS37" s="715"/>
      <c r="CT37" s="715"/>
      <c r="CU37" s="715"/>
      <c r="CV37" s="715"/>
      <c r="CW37" s="715"/>
      <c r="CX37" s="715"/>
      <c r="CY37" s="716"/>
      <c r="CZ37" s="684">
        <v>0.1</v>
      </c>
      <c r="DA37" s="713"/>
      <c r="DB37" s="713"/>
      <c r="DC37" s="717"/>
      <c r="DD37" s="688">
        <v>35651</v>
      </c>
      <c r="DE37" s="715"/>
      <c r="DF37" s="715"/>
      <c r="DG37" s="715"/>
      <c r="DH37" s="715"/>
      <c r="DI37" s="715"/>
      <c r="DJ37" s="715"/>
      <c r="DK37" s="716"/>
      <c r="DL37" s="688">
        <v>33021</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39703448</v>
      </c>
      <c r="S38" s="760"/>
      <c r="T38" s="760"/>
      <c r="U38" s="760"/>
      <c r="V38" s="760"/>
      <c r="W38" s="760"/>
      <c r="X38" s="760"/>
      <c r="Y38" s="761"/>
      <c r="Z38" s="762">
        <v>100</v>
      </c>
      <c r="AA38" s="762"/>
      <c r="AB38" s="762"/>
      <c r="AC38" s="762"/>
      <c r="AD38" s="763">
        <v>20875065</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175562</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14892</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3538505</v>
      </c>
      <c r="CS38" s="680"/>
      <c r="CT38" s="680"/>
      <c r="CU38" s="680"/>
      <c r="CV38" s="680"/>
      <c r="CW38" s="680"/>
      <c r="CX38" s="680"/>
      <c r="CY38" s="681"/>
      <c r="CZ38" s="684">
        <v>9.4</v>
      </c>
      <c r="DA38" s="713"/>
      <c r="DB38" s="713"/>
      <c r="DC38" s="717"/>
      <c r="DD38" s="688">
        <v>3029072</v>
      </c>
      <c r="DE38" s="680"/>
      <c r="DF38" s="680"/>
      <c r="DG38" s="680"/>
      <c r="DH38" s="680"/>
      <c r="DI38" s="680"/>
      <c r="DJ38" s="680"/>
      <c r="DK38" s="681"/>
      <c r="DL38" s="688">
        <v>2836687</v>
      </c>
      <c r="DM38" s="680"/>
      <c r="DN38" s="680"/>
      <c r="DO38" s="680"/>
      <c r="DP38" s="680"/>
      <c r="DQ38" s="680"/>
      <c r="DR38" s="680"/>
      <c r="DS38" s="680"/>
      <c r="DT38" s="680"/>
      <c r="DU38" s="680"/>
      <c r="DV38" s="681"/>
      <c r="DW38" s="684">
        <v>12.9</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v>55233</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80</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2001141</v>
      </c>
      <c r="CS39" s="715"/>
      <c r="CT39" s="715"/>
      <c r="CU39" s="715"/>
      <c r="CV39" s="715"/>
      <c r="CW39" s="715"/>
      <c r="CX39" s="715"/>
      <c r="CY39" s="716"/>
      <c r="CZ39" s="684">
        <v>5.3</v>
      </c>
      <c r="DA39" s="713"/>
      <c r="DB39" s="713"/>
      <c r="DC39" s="717"/>
      <c r="DD39" s="688">
        <v>1189017</v>
      </c>
      <c r="DE39" s="715"/>
      <c r="DF39" s="715"/>
      <c r="DG39" s="715"/>
      <c r="DH39" s="715"/>
      <c r="DI39" s="715"/>
      <c r="DJ39" s="715"/>
      <c r="DK39" s="716"/>
      <c r="DL39" s="688" t="s">
        <v>136</v>
      </c>
      <c r="DM39" s="715"/>
      <c r="DN39" s="715"/>
      <c r="DO39" s="715"/>
      <c r="DP39" s="715"/>
      <c r="DQ39" s="715"/>
      <c r="DR39" s="715"/>
      <c r="DS39" s="715"/>
      <c r="DT39" s="715"/>
      <c r="DU39" s="715"/>
      <c r="DV39" s="716"/>
      <c r="DW39" s="684" t="s">
        <v>344</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631178</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136</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1492142</v>
      </c>
      <c r="CS40" s="680"/>
      <c r="CT40" s="680"/>
      <c r="CU40" s="680"/>
      <c r="CV40" s="680"/>
      <c r="CW40" s="680"/>
      <c r="CX40" s="680"/>
      <c r="CY40" s="681"/>
      <c r="CZ40" s="684">
        <v>4</v>
      </c>
      <c r="DA40" s="713"/>
      <c r="DB40" s="713"/>
      <c r="DC40" s="717"/>
      <c r="DD40" s="688">
        <v>607966</v>
      </c>
      <c r="DE40" s="680"/>
      <c r="DF40" s="680"/>
      <c r="DG40" s="680"/>
      <c r="DH40" s="680"/>
      <c r="DI40" s="680"/>
      <c r="DJ40" s="680"/>
      <c r="DK40" s="681"/>
      <c r="DL40" s="688" t="s">
        <v>136</v>
      </c>
      <c r="DM40" s="680"/>
      <c r="DN40" s="680"/>
      <c r="DO40" s="680"/>
      <c r="DP40" s="680"/>
      <c r="DQ40" s="680"/>
      <c r="DR40" s="680"/>
      <c r="DS40" s="680"/>
      <c r="DT40" s="680"/>
      <c r="DU40" s="680"/>
      <c r="DV40" s="681"/>
      <c r="DW40" s="684" t="s">
        <v>348</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2614423</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349</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348</v>
      </c>
      <c r="CS41" s="715"/>
      <c r="CT41" s="715"/>
      <c r="CU41" s="715"/>
      <c r="CV41" s="715"/>
      <c r="CW41" s="715"/>
      <c r="CX41" s="715"/>
      <c r="CY41" s="716"/>
      <c r="CZ41" s="684" t="s">
        <v>136</v>
      </c>
      <c r="DA41" s="713"/>
      <c r="DB41" s="713"/>
      <c r="DC41" s="717"/>
      <c r="DD41" s="688" t="s">
        <v>136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5268710</v>
      </c>
      <c r="CS42" s="680"/>
      <c r="CT42" s="680"/>
      <c r="CU42" s="680"/>
      <c r="CV42" s="680"/>
      <c r="CW42" s="680"/>
      <c r="CX42" s="680"/>
      <c r="CY42" s="681"/>
      <c r="CZ42" s="684">
        <v>14</v>
      </c>
      <c r="DA42" s="685"/>
      <c r="DB42" s="685"/>
      <c r="DC42" s="780"/>
      <c r="DD42" s="688">
        <v>1478818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184718</v>
      </c>
      <c r="CS43" s="715"/>
      <c r="CT43" s="715"/>
      <c r="CU43" s="715"/>
      <c r="CV43" s="715"/>
      <c r="CW43" s="715"/>
      <c r="CX43" s="715"/>
      <c r="CY43" s="716"/>
      <c r="CZ43" s="684">
        <v>0.5</v>
      </c>
      <c r="DA43" s="713"/>
      <c r="DB43" s="713"/>
      <c r="DC43" s="717"/>
      <c r="DD43" s="688">
        <v>184540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306</v>
      </c>
      <c r="CE44" s="792"/>
      <c r="CF44" s="676" t="s">
        <v>357</v>
      </c>
      <c r="CG44" s="677"/>
      <c r="CH44" s="677"/>
      <c r="CI44" s="677"/>
      <c r="CJ44" s="677"/>
      <c r="CK44" s="677"/>
      <c r="CL44" s="677"/>
      <c r="CM44" s="677"/>
      <c r="CN44" s="677"/>
      <c r="CO44" s="677"/>
      <c r="CP44" s="677"/>
      <c r="CQ44" s="678"/>
      <c r="CR44" s="679">
        <v>4822775</v>
      </c>
      <c r="CS44" s="680"/>
      <c r="CT44" s="680"/>
      <c r="CU44" s="680"/>
      <c r="CV44" s="680"/>
      <c r="CW44" s="680"/>
      <c r="CX44" s="680"/>
      <c r="CY44" s="681"/>
      <c r="CZ44" s="684">
        <v>12.8</v>
      </c>
      <c r="DA44" s="685"/>
      <c r="DB44" s="685"/>
      <c r="DC44" s="780"/>
      <c r="DD44" s="688">
        <v>1417756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1699354</v>
      </c>
      <c r="CS45" s="715"/>
      <c r="CT45" s="715"/>
      <c r="CU45" s="715"/>
      <c r="CV45" s="715"/>
      <c r="CW45" s="715"/>
      <c r="CX45" s="715"/>
      <c r="CY45" s="716"/>
      <c r="CZ45" s="684">
        <v>4.5</v>
      </c>
      <c r="DA45" s="713"/>
      <c r="DB45" s="713"/>
      <c r="DC45" s="717"/>
      <c r="DD45" s="688">
        <v>67160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2950932</v>
      </c>
      <c r="CS46" s="680"/>
      <c r="CT46" s="680"/>
      <c r="CU46" s="680"/>
      <c r="CV46" s="680"/>
      <c r="CW46" s="680"/>
      <c r="CX46" s="680"/>
      <c r="CY46" s="681"/>
      <c r="CZ46" s="684">
        <v>7.8</v>
      </c>
      <c r="DA46" s="685"/>
      <c r="DB46" s="685"/>
      <c r="DC46" s="780"/>
      <c r="DD46" s="688">
        <v>1333452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445935</v>
      </c>
      <c r="CS47" s="715"/>
      <c r="CT47" s="715"/>
      <c r="CU47" s="715"/>
      <c r="CV47" s="715"/>
      <c r="CW47" s="715"/>
      <c r="CX47" s="715"/>
      <c r="CY47" s="716"/>
      <c r="CZ47" s="684">
        <v>1.2</v>
      </c>
      <c r="DA47" s="713"/>
      <c r="DB47" s="713"/>
      <c r="DC47" s="717"/>
      <c r="DD47" s="688">
        <v>61062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136</v>
      </c>
      <c r="CS48" s="680"/>
      <c r="CT48" s="680"/>
      <c r="CU48" s="680"/>
      <c r="CV48" s="680"/>
      <c r="CW48" s="680"/>
      <c r="CX48" s="680"/>
      <c r="CY48" s="681"/>
      <c r="CZ48" s="684" t="s">
        <v>136</v>
      </c>
      <c r="DA48" s="685"/>
      <c r="DB48" s="685"/>
      <c r="DC48" s="780"/>
      <c r="DD48" s="688" t="s">
        <v>136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37643903</v>
      </c>
      <c r="CS49" s="749"/>
      <c r="CT49" s="749"/>
      <c r="CU49" s="749"/>
      <c r="CV49" s="749"/>
      <c r="CW49" s="749"/>
      <c r="CX49" s="749"/>
      <c r="CY49" s="781"/>
      <c r="CZ49" s="764">
        <v>100</v>
      </c>
      <c r="DA49" s="782"/>
      <c r="DB49" s="782"/>
      <c r="DC49" s="783"/>
      <c r="DD49" s="784">
        <v>25012401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7dXY8lNMu6fjCaSoGymlPZjA2YE2zZa/nwqNsP9KQiDI/gYGreo9TaP7tawOhw05p6S3n1g64kFriFP9jB0xWA==" saltValue="NObcPTES2QV8ESD6x/7F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39153</v>
      </c>
      <c r="R7" s="815"/>
      <c r="S7" s="815"/>
      <c r="T7" s="815"/>
      <c r="U7" s="815"/>
      <c r="V7" s="815">
        <v>37107</v>
      </c>
      <c r="W7" s="815"/>
      <c r="X7" s="815"/>
      <c r="Y7" s="815"/>
      <c r="Z7" s="815"/>
      <c r="AA7" s="815">
        <v>2046</v>
      </c>
      <c r="AB7" s="815"/>
      <c r="AC7" s="815"/>
      <c r="AD7" s="815"/>
      <c r="AE7" s="816"/>
      <c r="AF7" s="817">
        <v>1123</v>
      </c>
      <c r="AG7" s="818"/>
      <c r="AH7" s="818"/>
      <c r="AI7" s="818"/>
      <c r="AJ7" s="819"/>
      <c r="AK7" s="854">
        <v>2300</v>
      </c>
      <c r="AL7" s="855"/>
      <c r="AM7" s="855"/>
      <c r="AN7" s="855"/>
      <c r="AO7" s="855"/>
      <c r="AP7" s="855">
        <v>29029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605</v>
      </c>
      <c r="BT7" s="859"/>
      <c r="BU7" s="859"/>
      <c r="BV7" s="859"/>
      <c r="BW7" s="859"/>
      <c r="BX7" s="859"/>
      <c r="BY7" s="859"/>
      <c r="BZ7" s="859"/>
      <c r="CA7" s="859"/>
      <c r="CB7" s="859"/>
      <c r="CC7" s="859"/>
      <c r="CD7" s="859"/>
      <c r="CE7" s="859"/>
      <c r="CF7" s="859"/>
      <c r="CG7" s="860"/>
      <c r="CH7" s="851">
        <v>-2</v>
      </c>
      <c r="CI7" s="852"/>
      <c r="CJ7" s="852"/>
      <c r="CK7" s="852"/>
      <c r="CL7" s="853"/>
      <c r="CM7" s="851">
        <v>145</v>
      </c>
      <c r="CN7" s="852"/>
      <c r="CO7" s="852"/>
      <c r="CP7" s="852"/>
      <c r="CQ7" s="853"/>
      <c r="CR7" s="851">
        <v>7</v>
      </c>
      <c r="CS7" s="852"/>
      <c r="CT7" s="852"/>
      <c r="CU7" s="852"/>
      <c r="CV7" s="853"/>
      <c r="CW7" s="851" t="s">
        <v>599</v>
      </c>
      <c r="CX7" s="852"/>
      <c r="CY7" s="852"/>
      <c r="CZ7" s="852"/>
      <c r="DA7" s="853"/>
      <c r="DB7" s="851" t="s">
        <v>531</v>
      </c>
      <c r="DC7" s="852"/>
      <c r="DD7" s="852"/>
      <c r="DE7" s="852"/>
      <c r="DF7" s="853"/>
      <c r="DG7" s="851" t="s">
        <v>531</v>
      </c>
      <c r="DH7" s="852"/>
      <c r="DI7" s="852"/>
      <c r="DJ7" s="852"/>
      <c r="DK7" s="853"/>
      <c r="DL7" s="851" t="s">
        <v>531</v>
      </c>
      <c r="DM7" s="852"/>
      <c r="DN7" s="852"/>
      <c r="DO7" s="852"/>
      <c r="DP7" s="853"/>
      <c r="DQ7" s="851" t="s">
        <v>531</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4</v>
      </c>
      <c r="R8" s="839"/>
      <c r="S8" s="839"/>
      <c r="T8" s="839"/>
      <c r="U8" s="839"/>
      <c r="V8" s="839">
        <v>4</v>
      </c>
      <c r="W8" s="839"/>
      <c r="X8" s="839"/>
      <c r="Y8" s="839"/>
      <c r="Z8" s="839"/>
      <c r="AA8" s="839">
        <v>0</v>
      </c>
      <c r="AB8" s="839"/>
      <c r="AC8" s="839"/>
      <c r="AD8" s="839"/>
      <c r="AE8" s="840"/>
      <c r="AF8" s="841">
        <v>0</v>
      </c>
      <c r="AG8" s="842"/>
      <c r="AH8" s="842"/>
      <c r="AI8" s="842"/>
      <c r="AJ8" s="843"/>
      <c r="AK8" s="844">
        <v>3</v>
      </c>
      <c r="AL8" s="845"/>
      <c r="AM8" s="845"/>
      <c r="AN8" s="845"/>
      <c r="AO8" s="845"/>
      <c r="AP8" s="845" t="s">
        <v>596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606</v>
      </c>
      <c r="BT8" s="849"/>
      <c r="BU8" s="849"/>
      <c r="BV8" s="849"/>
      <c r="BW8" s="849"/>
      <c r="BX8" s="849"/>
      <c r="BY8" s="849"/>
      <c r="BZ8" s="849"/>
      <c r="CA8" s="849"/>
      <c r="CB8" s="849"/>
      <c r="CC8" s="849"/>
      <c r="CD8" s="849"/>
      <c r="CE8" s="849"/>
      <c r="CF8" s="849"/>
      <c r="CG8" s="850"/>
      <c r="CH8" s="861">
        <v>0</v>
      </c>
      <c r="CI8" s="862"/>
      <c r="CJ8" s="862"/>
      <c r="CK8" s="862"/>
      <c r="CL8" s="863"/>
      <c r="CM8" s="861">
        <v>60</v>
      </c>
      <c r="CN8" s="862"/>
      <c r="CO8" s="862"/>
      <c r="CP8" s="862"/>
      <c r="CQ8" s="863"/>
      <c r="CR8" s="861">
        <v>5</v>
      </c>
      <c r="CS8" s="862"/>
      <c r="CT8" s="862"/>
      <c r="CU8" s="862"/>
      <c r="CV8" s="863"/>
      <c r="CW8" s="861" t="s">
        <v>599</v>
      </c>
      <c r="CX8" s="862"/>
      <c r="CY8" s="862"/>
      <c r="CZ8" s="862"/>
      <c r="DA8" s="863"/>
      <c r="DB8" s="861" t="s">
        <v>531</v>
      </c>
      <c r="DC8" s="862"/>
      <c r="DD8" s="862"/>
      <c r="DE8" s="862"/>
      <c r="DF8" s="863"/>
      <c r="DG8" s="861" t="s">
        <v>531</v>
      </c>
      <c r="DH8" s="862"/>
      <c r="DI8" s="862"/>
      <c r="DJ8" s="862"/>
      <c r="DK8" s="863"/>
      <c r="DL8" s="861" t="s">
        <v>531</v>
      </c>
      <c r="DM8" s="862"/>
      <c r="DN8" s="862"/>
      <c r="DO8" s="862"/>
      <c r="DP8" s="863"/>
      <c r="DQ8" s="861" t="s">
        <v>531</v>
      </c>
      <c r="DR8" s="862"/>
      <c r="DS8" s="862"/>
      <c r="DT8" s="862"/>
      <c r="DU8" s="863"/>
      <c r="DV8" s="864"/>
      <c r="DW8" s="865"/>
      <c r="DX8" s="865"/>
      <c r="DY8" s="865"/>
      <c r="DZ8" s="866"/>
      <c r="EA8" s="254"/>
    </row>
    <row r="9" spans="1:131" s="255" customFormat="1" ht="26.25" customHeight="1" x14ac:dyDescent="0.15">
      <c r="A9" s="261">
        <v>3</v>
      </c>
      <c r="B9" s="835" t="s">
        <v>387</v>
      </c>
      <c r="C9" s="836"/>
      <c r="D9" s="836"/>
      <c r="E9" s="836"/>
      <c r="F9" s="836"/>
      <c r="G9" s="836"/>
      <c r="H9" s="836"/>
      <c r="I9" s="836"/>
      <c r="J9" s="836"/>
      <c r="K9" s="836"/>
      <c r="L9" s="836"/>
      <c r="M9" s="836"/>
      <c r="N9" s="836"/>
      <c r="O9" s="836"/>
      <c r="P9" s="837"/>
      <c r="Q9" s="838">
        <v>47</v>
      </c>
      <c r="R9" s="839"/>
      <c r="S9" s="839"/>
      <c r="T9" s="839"/>
      <c r="U9" s="839"/>
      <c r="V9" s="839">
        <v>43</v>
      </c>
      <c r="W9" s="839"/>
      <c r="X9" s="839"/>
      <c r="Y9" s="839"/>
      <c r="Z9" s="839"/>
      <c r="AA9" s="839">
        <v>4</v>
      </c>
      <c r="AB9" s="839"/>
      <c r="AC9" s="839"/>
      <c r="AD9" s="839"/>
      <c r="AE9" s="840"/>
      <c r="AF9" s="841">
        <v>4</v>
      </c>
      <c r="AG9" s="842"/>
      <c r="AH9" s="842"/>
      <c r="AI9" s="842"/>
      <c r="AJ9" s="843"/>
      <c r="AK9" s="844">
        <v>14</v>
      </c>
      <c r="AL9" s="845"/>
      <c r="AM9" s="845"/>
      <c r="AN9" s="845"/>
      <c r="AO9" s="845"/>
      <c r="AP9" s="845">
        <v>22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607</v>
      </c>
      <c r="BT9" s="849"/>
      <c r="BU9" s="849"/>
      <c r="BV9" s="849"/>
      <c r="BW9" s="849"/>
      <c r="BX9" s="849"/>
      <c r="BY9" s="849"/>
      <c r="BZ9" s="849"/>
      <c r="CA9" s="849"/>
      <c r="CB9" s="849"/>
      <c r="CC9" s="849"/>
      <c r="CD9" s="849"/>
      <c r="CE9" s="849"/>
      <c r="CF9" s="849"/>
      <c r="CG9" s="850"/>
      <c r="CH9" s="861">
        <v>12</v>
      </c>
      <c r="CI9" s="862"/>
      <c r="CJ9" s="862"/>
      <c r="CK9" s="862"/>
      <c r="CL9" s="863"/>
      <c r="CM9" s="861">
        <v>138</v>
      </c>
      <c r="CN9" s="862"/>
      <c r="CO9" s="862"/>
      <c r="CP9" s="862"/>
      <c r="CQ9" s="863"/>
      <c r="CR9" s="861">
        <v>30</v>
      </c>
      <c r="CS9" s="862"/>
      <c r="CT9" s="862"/>
      <c r="CU9" s="862"/>
      <c r="CV9" s="863"/>
      <c r="CW9" s="861" t="s">
        <v>608</v>
      </c>
      <c r="CX9" s="862"/>
      <c r="CY9" s="862"/>
      <c r="CZ9" s="862"/>
      <c r="DA9" s="863"/>
      <c r="DB9" s="861" t="s">
        <v>531</v>
      </c>
      <c r="DC9" s="862"/>
      <c r="DD9" s="862"/>
      <c r="DE9" s="862"/>
      <c r="DF9" s="863"/>
      <c r="DG9" s="861" t="s">
        <v>531</v>
      </c>
      <c r="DH9" s="862"/>
      <c r="DI9" s="862"/>
      <c r="DJ9" s="862"/>
      <c r="DK9" s="863"/>
      <c r="DL9" s="861" t="s">
        <v>531</v>
      </c>
      <c r="DM9" s="862"/>
      <c r="DN9" s="862"/>
      <c r="DO9" s="862"/>
      <c r="DP9" s="863"/>
      <c r="DQ9" s="861" t="s">
        <v>531</v>
      </c>
      <c r="DR9" s="862"/>
      <c r="DS9" s="862"/>
      <c r="DT9" s="862"/>
      <c r="DU9" s="863"/>
      <c r="DV9" s="864"/>
      <c r="DW9" s="865"/>
      <c r="DX9" s="865"/>
      <c r="DY9" s="865"/>
      <c r="DZ9" s="866"/>
      <c r="EA9" s="254"/>
    </row>
    <row r="10" spans="1:131" s="255" customFormat="1" ht="26.25" customHeight="1" x14ac:dyDescent="0.15">
      <c r="A10" s="261">
        <v>4</v>
      </c>
      <c r="B10" s="835" t="s">
        <v>388</v>
      </c>
      <c r="C10" s="836"/>
      <c r="D10" s="836"/>
      <c r="E10" s="836"/>
      <c r="F10" s="836"/>
      <c r="G10" s="836"/>
      <c r="H10" s="836"/>
      <c r="I10" s="836"/>
      <c r="J10" s="836"/>
      <c r="K10" s="836"/>
      <c r="L10" s="836"/>
      <c r="M10" s="836"/>
      <c r="N10" s="836"/>
      <c r="O10" s="836"/>
      <c r="P10" s="837"/>
      <c r="Q10" s="838">
        <v>46</v>
      </c>
      <c r="R10" s="839"/>
      <c r="S10" s="839"/>
      <c r="T10" s="839"/>
      <c r="U10" s="839"/>
      <c r="V10" s="839">
        <v>43</v>
      </c>
      <c r="W10" s="839"/>
      <c r="X10" s="839"/>
      <c r="Y10" s="839"/>
      <c r="Z10" s="839"/>
      <c r="AA10" s="839">
        <v>3</v>
      </c>
      <c r="AB10" s="839"/>
      <c r="AC10" s="839"/>
      <c r="AD10" s="839"/>
      <c r="AE10" s="840"/>
      <c r="AF10" s="841">
        <v>3</v>
      </c>
      <c r="AG10" s="842"/>
      <c r="AH10" s="842"/>
      <c r="AI10" s="842"/>
      <c r="AJ10" s="843"/>
      <c r="AK10" s="844">
        <v>20</v>
      </c>
      <c r="AL10" s="845"/>
      <c r="AM10" s="845"/>
      <c r="AN10" s="845"/>
      <c r="AO10" s="845"/>
      <c r="AP10" s="845" t="s">
        <v>596</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t="s">
        <v>389</v>
      </c>
      <c r="C11" s="836"/>
      <c r="D11" s="836"/>
      <c r="E11" s="836"/>
      <c r="F11" s="836"/>
      <c r="G11" s="836"/>
      <c r="H11" s="836"/>
      <c r="I11" s="836"/>
      <c r="J11" s="836"/>
      <c r="K11" s="836"/>
      <c r="L11" s="836"/>
      <c r="M11" s="836"/>
      <c r="N11" s="836"/>
      <c r="O11" s="836"/>
      <c r="P11" s="837"/>
      <c r="Q11" s="838">
        <v>26</v>
      </c>
      <c r="R11" s="839"/>
      <c r="S11" s="839"/>
      <c r="T11" s="839"/>
      <c r="U11" s="839"/>
      <c r="V11" s="839">
        <v>24</v>
      </c>
      <c r="W11" s="839"/>
      <c r="X11" s="839"/>
      <c r="Y11" s="839"/>
      <c r="Z11" s="839"/>
      <c r="AA11" s="839">
        <v>3</v>
      </c>
      <c r="AB11" s="839"/>
      <c r="AC11" s="839"/>
      <c r="AD11" s="839"/>
      <c r="AE11" s="840"/>
      <c r="AF11" s="841">
        <v>3</v>
      </c>
      <c r="AG11" s="842"/>
      <c r="AH11" s="842"/>
      <c r="AI11" s="842"/>
      <c r="AJ11" s="843"/>
      <c r="AK11" s="844">
        <v>9</v>
      </c>
      <c r="AL11" s="845"/>
      <c r="AM11" s="845"/>
      <c r="AN11" s="845"/>
      <c r="AO11" s="845"/>
      <c r="AP11" s="845" t="s">
        <v>596</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t="s">
        <v>390</v>
      </c>
      <c r="C12" s="836"/>
      <c r="D12" s="836"/>
      <c r="E12" s="836"/>
      <c r="F12" s="836"/>
      <c r="G12" s="836"/>
      <c r="H12" s="836"/>
      <c r="I12" s="836"/>
      <c r="J12" s="836"/>
      <c r="K12" s="836"/>
      <c r="L12" s="836"/>
      <c r="M12" s="836"/>
      <c r="N12" s="836"/>
      <c r="O12" s="836"/>
      <c r="P12" s="837"/>
      <c r="Q12" s="838">
        <v>22</v>
      </c>
      <c r="R12" s="839"/>
      <c r="S12" s="839"/>
      <c r="T12" s="839"/>
      <c r="U12" s="839"/>
      <c r="V12" s="839">
        <v>21</v>
      </c>
      <c r="W12" s="839"/>
      <c r="X12" s="839"/>
      <c r="Y12" s="839"/>
      <c r="Z12" s="839"/>
      <c r="AA12" s="839">
        <v>1</v>
      </c>
      <c r="AB12" s="839"/>
      <c r="AC12" s="839"/>
      <c r="AD12" s="839"/>
      <c r="AE12" s="840"/>
      <c r="AF12" s="841">
        <v>1</v>
      </c>
      <c r="AG12" s="842"/>
      <c r="AH12" s="842"/>
      <c r="AI12" s="842"/>
      <c r="AJ12" s="843"/>
      <c r="AK12" s="844">
        <v>4</v>
      </c>
      <c r="AL12" s="845"/>
      <c r="AM12" s="845"/>
      <c r="AN12" s="845"/>
      <c r="AO12" s="845"/>
      <c r="AP12" s="845">
        <v>72</v>
      </c>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t="s">
        <v>391</v>
      </c>
      <c r="C13" s="836"/>
      <c r="D13" s="836"/>
      <c r="E13" s="836"/>
      <c r="F13" s="836"/>
      <c r="G13" s="836"/>
      <c r="H13" s="836"/>
      <c r="I13" s="836"/>
      <c r="J13" s="836"/>
      <c r="K13" s="836"/>
      <c r="L13" s="836"/>
      <c r="M13" s="836"/>
      <c r="N13" s="836"/>
      <c r="O13" s="836"/>
      <c r="P13" s="837"/>
      <c r="Q13" s="838">
        <v>845</v>
      </c>
      <c r="R13" s="839"/>
      <c r="S13" s="839"/>
      <c r="T13" s="839"/>
      <c r="U13" s="839"/>
      <c r="V13" s="839">
        <v>842</v>
      </c>
      <c r="W13" s="839"/>
      <c r="X13" s="839"/>
      <c r="Y13" s="839"/>
      <c r="Z13" s="839"/>
      <c r="AA13" s="839">
        <v>3</v>
      </c>
      <c r="AB13" s="839"/>
      <c r="AC13" s="839"/>
      <c r="AD13" s="839"/>
      <c r="AE13" s="840"/>
      <c r="AF13" s="841">
        <v>3</v>
      </c>
      <c r="AG13" s="842"/>
      <c r="AH13" s="842"/>
      <c r="AI13" s="842"/>
      <c r="AJ13" s="843"/>
      <c r="AK13" s="844">
        <v>359</v>
      </c>
      <c r="AL13" s="845"/>
      <c r="AM13" s="845"/>
      <c r="AN13" s="845"/>
      <c r="AO13" s="845"/>
      <c r="AP13" s="845">
        <v>1812</v>
      </c>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t="s">
        <v>392</v>
      </c>
      <c r="C14" s="836"/>
      <c r="D14" s="836"/>
      <c r="E14" s="836"/>
      <c r="F14" s="836"/>
      <c r="G14" s="836"/>
      <c r="H14" s="836"/>
      <c r="I14" s="836"/>
      <c r="J14" s="836"/>
      <c r="K14" s="836"/>
      <c r="L14" s="836"/>
      <c r="M14" s="836"/>
      <c r="N14" s="836"/>
      <c r="O14" s="836"/>
      <c r="P14" s="837"/>
      <c r="Q14" s="838">
        <v>0</v>
      </c>
      <c r="R14" s="839"/>
      <c r="S14" s="839"/>
      <c r="T14" s="839"/>
      <c r="U14" s="839"/>
      <c r="V14" s="839">
        <v>0</v>
      </c>
      <c r="W14" s="839"/>
      <c r="X14" s="839"/>
      <c r="Y14" s="839"/>
      <c r="Z14" s="839"/>
      <c r="AA14" s="839" t="s">
        <v>596</v>
      </c>
      <c r="AB14" s="839"/>
      <c r="AC14" s="839"/>
      <c r="AD14" s="839"/>
      <c r="AE14" s="840"/>
      <c r="AF14" s="841" t="s">
        <v>393</v>
      </c>
      <c r="AG14" s="842"/>
      <c r="AH14" s="842"/>
      <c r="AI14" s="842"/>
      <c r="AJ14" s="843"/>
      <c r="AK14" s="844" t="s">
        <v>597</v>
      </c>
      <c r="AL14" s="845"/>
      <c r="AM14" s="845"/>
      <c r="AN14" s="845"/>
      <c r="AO14" s="845"/>
      <c r="AP14" s="845" t="s">
        <v>596</v>
      </c>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395</v>
      </c>
      <c r="B23" s="870" t="s">
        <v>396</v>
      </c>
      <c r="C23" s="871"/>
      <c r="D23" s="871"/>
      <c r="E23" s="871"/>
      <c r="F23" s="871"/>
      <c r="G23" s="871"/>
      <c r="H23" s="871"/>
      <c r="I23" s="871"/>
      <c r="J23" s="871"/>
      <c r="K23" s="871"/>
      <c r="L23" s="871"/>
      <c r="M23" s="871"/>
      <c r="N23" s="871"/>
      <c r="O23" s="871"/>
      <c r="P23" s="872"/>
      <c r="Q23" s="873">
        <v>39703</v>
      </c>
      <c r="R23" s="874"/>
      <c r="S23" s="874"/>
      <c r="T23" s="874"/>
      <c r="U23" s="874"/>
      <c r="V23" s="874">
        <v>37644</v>
      </c>
      <c r="W23" s="874"/>
      <c r="X23" s="874"/>
      <c r="Y23" s="874"/>
      <c r="Z23" s="874"/>
      <c r="AA23" s="874">
        <v>2060</v>
      </c>
      <c r="AB23" s="874"/>
      <c r="AC23" s="874"/>
      <c r="AD23" s="874"/>
      <c r="AE23" s="875"/>
      <c r="AF23" s="876">
        <v>1137</v>
      </c>
      <c r="AG23" s="874"/>
      <c r="AH23" s="874"/>
      <c r="AI23" s="874"/>
      <c r="AJ23" s="877"/>
      <c r="AK23" s="878"/>
      <c r="AL23" s="879"/>
      <c r="AM23" s="879"/>
      <c r="AN23" s="879"/>
      <c r="AO23" s="879"/>
      <c r="AP23" s="874">
        <v>30936</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399</v>
      </c>
      <c r="R26" s="798"/>
      <c r="S26" s="798"/>
      <c r="T26" s="798"/>
      <c r="U26" s="799"/>
      <c r="V26" s="797" t="s">
        <v>400</v>
      </c>
      <c r="W26" s="798"/>
      <c r="X26" s="798"/>
      <c r="Y26" s="798"/>
      <c r="Z26" s="799"/>
      <c r="AA26" s="797" t="s">
        <v>401</v>
      </c>
      <c r="AB26" s="798"/>
      <c r="AC26" s="798"/>
      <c r="AD26" s="798"/>
      <c r="AE26" s="798"/>
      <c r="AF26" s="892" t="s">
        <v>402</v>
      </c>
      <c r="AG26" s="893"/>
      <c r="AH26" s="893"/>
      <c r="AI26" s="893"/>
      <c r="AJ26" s="894"/>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407</v>
      </c>
      <c r="C28" s="812"/>
      <c r="D28" s="812"/>
      <c r="E28" s="812"/>
      <c r="F28" s="812"/>
      <c r="G28" s="812"/>
      <c r="H28" s="812"/>
      <c r="I28" s="812"/>
      <c r="J28" s="812"/>
      <c r="K28" s="812"/>
      <c r="L28" s="812"/>
      <c r="M28" s="812"/>
      <c r="N28" s="812"/>
      <c r="O28" s="812"/>
      <c r="P28" s="813"/>
      <c r="Q28" s="902">
        <v>7608</v>
      </c>
      <c r="R28" s="903"/>
      <c r="S28" s="903"/>
      <c r="T28" s="903"/>
      <c r="U28" s="903"/>
      <c r="V28" s="903">
        <v>7406</v>
      </c>
      <c r="W28" s="903"/>
      <c r="X28" s="903"/>
      <c r="Y28" s="903"/>
      <c r="Z28" s="903"/>
      <c r="AA28" s="903">
        <v>203</v>
      </c>
      <c r="AB28" s="903"/>
      <c r="AC28" s="903"/>
      <c r="AD28" s="903"/>
      <c r="AE28" s="904"/>
      <c r="AF28" s="905">
        <v>203</v>
      </c>
      <c r="AG28" s="903"/>
      <c r="AH28" s="903"/>
      <c r="AI28" s="903"/>
      <c r="AJ28" s="906"/>
      <c r="AK28" s="907">
        <v>551</v>
      </c>
      <c r="AL28" s="898"/>
      <c r="AM28" s="898"/>
      <c r="AN28" s="898"/>
      <c r="AO28" s="898"/>
      <c r="AP28" s="898" t="s">
        <v>531</v>
      </c>
      <c r="AQ28" s="898"/>
      <c r="AR28" s="898"/>
      <c r="AS28" s="898"/>
      <c r="AT28" s="898"/>
      <c r="AU28" s="898" t="s">
        <v>531</v>
      </c>
      <c r="AV28" s="898"/>
      <c r="AW28" s="898"/>
      <c r="AX28" s="898"/>
      <c r="AY28" s="898"/>
      <c r="AZ28" s="899" t="s">
        <v>531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408</v>
      </c>
      <c r="C29" s="836"/>
      <c r="D29" s="836"/>
      <c r="E29" s="836"/>
      <c r="F29" s="836"/>
      <c r="G29" s="836"/>
      <c r="H29" s="836"/>
      <c r="I29" s="836"/>
      <c r="J29" s="836"/>
      <c r="K29" s="836"/>
      <c r="L29" s="836"/>
      <c r="M29" s="836"/>
      <c r="N29" s="836"/>
      <c r="O29" s="836"/>
      <c r="P29" s="837"/>
      <c r="Q29" s="838">
        <v>923</v>
      </c>
      <c r="R29" s="839"/>
      <c r="S29" s="839"/>
      <c r="T29" s="839"/>
      <c r="U29" s="839"/>
      <c r="V29" s="839">
        <v>921</v>
      </c>
      <c r="W29" s="839"/>
      <c r="X29" s="839"/>
      <c r="Y29" s="839"/>
      <c r="Z29" s="839"/>
      <c r="AA29" s="839">
        <v>1</v>
      </c>
      <c r="AB29" s="839"/>
      <c r="AC29" s="839"/>
      <c r="AD29" s="839"/>
      <c r="AE29" s="840"/>
      <c r="AF29" s="841">
        <v>1</v>
      </c>
      <c r="AG29" s="842"/>
      <c r="AH29" s="842"/>
      <c r="AI29" s="842"/>
      <c r="AJ29" s="843"/>
      <c r="AK29" s="910">
        <v>275</v>
      </c>
      <c r="AL29" s="911"/>
      <c r="AM29" s="911"/>
      <c r="AN29" s="911"/>
      <c r="AO29" s="911"/>
      <c r="AP29" s="911" t="s">
        <v>531</v>
      </c>
      <c r="AQ29" s="911"/>
      <c r="AR29" s="911"/>
      <c r="AS29" s="911"/>
      <c r="AT29" s="911"/>
      <c r="AU29" s="911" t="s">
        <v>531</v>
      </c>
      <c r="AV29" s="911"/>
      <c r="AW29" s="911"/>
      <c r="AX29" s="911"/>
      <c r="AY29" s="911"/>
      <c r="AZ29" s="912" t="s">
        <v>531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409</v>
      </c>
      <c r="C30" s="836"/>
      <c r="D30" s="836"/>
      <c r="E30" s="836"/>
      <c r="F30" s="836"/>
      <c r="G30" s="836"/>
      <c r="H30" s="836"/>
      <c r="I30" s="836"/>
      <c r="J30" s="836"/>
      <c r="K30" s="836"/>
      <c r="L30" s="836"/>
      <c r="M30" s="836"/>
      <c r="N30" s="836"/>
      <c r="O30" s="836"/>
      <c r="P30" s="837"/>
      <c r="Q30" s="838">
        <v>10901</v>
      </c>
      <c r="R30" s="839"/>
      <c r="S30" s="839"/>
      <c r="T30" s="839"/>
      <c r="U30" s="839"/>
      <c r="V30" s="839">
        <v>10390</v>
      </c>
      <c r="W30" s="839"/>
      <c r="X30" s="839"/>
      <c r="Y30" s="839"/>
      <c r="Z30" s="839"/>
      <c r="AA30" s="839">
        <v>511</v>
      </c>
      <c r="AB30" s="839"/>
      <c r="AC30" s="839"/>
      <c r="AD30" s="839"/>
      <c r="AE30" s="840"/>
      <c r="AF30" s="841">
        <v>511</v>
      </c>
      <c r="AG30" s="842"/>
      <c r="AH30" s="842"/>
      <c r="AI30" s="842"/>
      <c r="AJ30" s="843"/>
      <c r="AK30" s="910">
        <v>1381</v>
      </c>
      <c r="AL30" s="911"/>
      <c r="AM30" s="911"/>
      <c r="AN30" s="911"/>
      <c r="AO30" s="911"/>
      <c r="AP30" s="911" t="s">
        <v>531</v>
      </c>
      <c r="AQ30" s="911"/>
      <c r="AR30" s="911"/>
      <c r="AS30" s="911"/>
      <c r="AT30" s="911"/>
      <c r="AU30" s="911" t="s">
        <v>531</v>
      </c>
      <c r="AV30" s="911"/>
      <c r="AW30" s="911"/>
      <c r="AX30" s="911"/>
      <c r="AY30" s="911"/>
      <c r="AZ30" s="912" t="s">
        <v>531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410</v>
      </c>
      <c r="C31" s="836"/>
      <c r="D31" s="836"/>
      <c r="E31" s="836"/>
      <c r="F31" s="836"/>
      <c r="G31" s="836"/>
      <c r="H31" s="836"/>
      <c r="I31" s="836"/>
      <c r="J31" s="836"/>
      <c r="K31" s="836"/>
      <c r="L31" s="836"/>
      <c r="M31" s="836"/>
      <c r="N31" s="836"/>
      <c r="O31" s="836"/>
      <c r="P31" s="837"/>
      <c r="Q31" s="838">
        <v>66</v>
      </c>
      <c r="R31" s="839"/>
      <c r="S31" s="839"/>
      <c r="T31" s="839"/>
      <c r="U31" s="839"/>
      <c r="V31" s="839">
        <v>66</v>
      </c>
      <c r="W31" s="839"/>
      <c r="X31" s="839"/>
      <c r="Y31" s="839"/>
      <c r="Z31" s="839"/>
      <c r="AA31" s="839" t="s">
        <v>598</v>
      </c>
      <c r="AB31" s="839"/>
      <c r="AC31" s="839"/>
      <c r="AD31" s="839"/>
      <c r="AE31" s="840"/>
      <c r="AF31" s="841" t="s">
        <v>411</v>
      </c>
      <c r="AG31" s="842"/>
      <c r="AH31" s="842"/>
      <c r="AI31" s="842"/>
      <c r="AJ31" s="843"/>
      <c r="AK31" s="910">
        <v>55</v>
      </c>
      <c r="AL31" s="911"/>
      <c r="AM31" s="911"/>
      <c r="AN31" s="911"/>
      <c r="AO31" s="911"/>
      <c r="AP31" s="911" t="s">
        <v>598</v>
      </c>
      <c r="AQ31" s="911"/>
      <c r="AR31" s="911"/>
      <c r="AS31" s="911"/>
      <c r="AT31" s="911"/>
      <c r="AU31" s="911" t="s">
        <v>531</v>
      </c>
      <c r="AV31" s="911"/>
      <c r="AW31" s="911"/>
      <c r="AX31" s="911"/>
      <c r="AY31" s="911"/>
      <c r="AZ31" s="912" t="s">
        <v>531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412</v>
      </c>
      <c r="C32" s="836"/>
      <c r="D32" s="836"/>
      <c r="E32" s="836"/>
      <c r="F32" s="836"/>
      <c r="G32" s="836"/>
      <c r="H32" s="836"/>
      <c r="I32" s="836"/>
      <c r="J32" s="836"/>
      <c r="K32" s="836"/>
      <c r="L32" s="836"/>
      <c r="M32" s="836"/>
      <c r="N32" s="836"/>
      <c r="O32" s="836"/>
      <c r="P32" s="837"/>
      <c r="Q32" s="838">
        <v>1470</v>
      </c>
      <c r="R32" s="839"/>
      <c r="S32" s="839"/>
      <c r="T32" s="839"/>
      <c r="U32" s="839"/>
      <c r="V32" s="839">
        <v>1369</v>
      </c>
      <c r="W32" s="839"/>
      <c r="X32" s="839"/>
      <c r="Y32" s="839"/>
      <c r="Z32" s="839"/>
      <c r="AA32" s="839">
        <v>101</v>
      </c>
      <c r="AB32" s="839"/>
      <c r="AC32" s="839"/>
      <c r="AD32" s="839"/>
      <c r="AE32" s="840"/>
      <c r="AF32" s="841">
        <v>2171</v>
      </c>
      <c r="AG32" s="842"/>
      <c r="AH32" s="842"/>
      <c r="AI32" s="842"/>
      <c r="AJ32" s="843"/>
      <c r="AK32" s="910">
        <v>176</v>
      </c>
      <c r="AL32" s="911"/>
      <c r="AM32" s="911"/>
      <c r="AN32" s="911"/>
      <c r="AO32" s="911"/>
      <c r="AP32" s="911">
        <v>6465</v>
      </c>
      <c r="AQ32" s="911"/>
      <c r="AR32" s="911"/>
      <c r="AS32" s="911"/>
      <c r="AT32" s="911"/>
      <c r="AU32" s="911">
        <v>1629</v>
      </c>
      <c r="AV32" s="911"/>
      <c r="AW32" s="911"/>
      <c r="AX32" s="911"/>
      <c r="AY32" s="911"/>
      <c r="AZ32" s="912" t="s">
        <v>531</v>
      </c>
      <c r="BA32" s="912"/>
      <c r="BB32" s="912"/>
      <c r="BC32" s="912"/>
      <c r="BD32" s="912"/>
      <c r="BE32" s="908" t="s">
        <v>413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414</v>
      </c>
      <c r="C33" s="836"/>
      <c r="D33" s="836"/>
      <c r="E33" s="836"/>
      <c r="F33" s="836"/>
      <c r="G33" s="836"/>
      <c r="H33" s="836"/>
      <c r="I33" s="836"/>
      <c r="J33" s="836"/>
      <c r="K33" s="836"/>
      <c r="L33" s="836"/>
      <c r="M33" s="836"/>
      <c r="N33" s="836"/>
      <c r="O33" s="836"/>
      <c r="P33" s="837"/>
      <c r="Q33" s="838">
        <v>49</v>
      </c>
      <c r="R33" s="839"/>
      <c r="S33" s="839"/>
      <c r="T33" s="839"/>
      <c r="U33" s="839"/>
      <c r="V33" s="839">
        <v>46</v>
      </c>
      <c r="W33" s="839"/>
      <c r="X33" s="839"/>
      <c r="Y33" s="839"/>
      <c r="Z33" s="839"/>
      <c r="AA33" s="839">
        <v>4</v>
      </c>
      <c r="AB33" s="839"/>
      <c r="AC33" s="839"/>
      <c r="AD33" s="839"/>
      <c r="AE33" s="840"/>
      <c r="AF33" s="841">
        <v>115</v>
      </c>
      <c r="AG33" s="842"/>
      <c r="AH33" s="842"/>
      <c r="AI33" s="842"/>
      <c r="AJ33" s="843"/>
      <c r="AK33" s="910">
        <v>0</v>
      </c>
      <c r="AL33" s="911"/>
      <c r="AM33" s="911"/>
      <c r="AN33" s="911"/>
      <c r="AO33" s="911"/>
      <c r="AP33" s="911">
        <v>1347</v>
      </c>
      <c r="AQ33" s="911"/>
      <c r="AR33" s="911"/>
      <c r="AS33" s="911"/>
      <c r="AT33" s="911"/>
      <c r="AU33" s="911">
        <v>1</v>
      </c>
      <c r="AV33" s="911"/>
      <c r="AW33" s="911"/>
      <c r="AX33" s="911"/>
      <c r="AY33" s="911"/>
      <c r="AZ33" s="912" t="s">
        <v>531</v>
      </c>
      <c r="BA33" s="912"/>
      <c r="BB33" s="912"/>
      <c r="BC33" s="912"/>
      <c r="BD33" s="912"/>
      <c r="BE33" s="908" t="s">
        <v>415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416</v>
      </c>
      <c r="C34" s="836"/>
      <c r="D34" s="836"/>
      <c r="E34" s="836"/>
      <c r="F34" s="836"/>
      <c r="G34" s="836"/>
      <c r="H34" s="836"/>
      <c r="I34" s="836"/>
      <c r="J34" s="836"/>
      <c r="K34" s="836"/>
      <c r="L34" s="836"/>
      <c r="M34" s="836"/>
      <c r="N34" s="836"/>
      <c r="O34" s="836"/>
      <c r="P34" s="837"/>
      <c r="Q34" s="838">
        <v>1368</v>
      </c>
      <c r="R34" s="839"/>
      <c r="S34" s="839"/>
      <c r="T34" s="839"/>
      <c r="U34" s="839"/>
      <c r="V34" s="839">
        <v>1446</v>
      </c>
      <c r="W34" s="839"/>
      <c r="X34" s="839"/>
      <c r="Y34" s="839"/>
      <c r="Z34" s="839"/>
      <c r="AA34" s="839">
        <v>-78</v>
      </c>
      <c r="AB34" s="839"/>
      <c r="AC34" s="839"/>
      <c r="AD34" s="839"/>
      <c r="AE34" s="840"/>
      <c r="AF34" s="841">
        <v>253</v>
      </c>
      <c r="AG34" s="842"/>
      <c r="AH34" s="842"/>
      <c r="AI34" s="842"/>
      <c r="AJ34" s="843"/>
      <c r="AK34" s="910">
        <v>763</v>
      </c>
      <c r="AL34" s="911"/>
      <c r="AM34" s="911"/>
      <c r="AN34" s="911"/>
      <c r="AO34" s="911"/>
      <c r="AP34" s="911">
        <v>16105</v>
      </c>
      <c r="AQ34" s="911"/>
      <c r="AR34" s="911"/>
      <c r="AS34" s="911"/>
      <c r="AT34" s="911"/>
      <c r="AU34" s="911">
        <v>12047</v>
      </c>
      <c r="AV34" s="911"/>
      <c r="AW34" s="911"/>
      <c r="AX34" s="911"/>
      <c r="AY34" s="911"/>
      <c r="AZ34" s="912" t="s">
        <v>531</v>
      </c>
      <c r="BA34" s="912"/>
      <c r="BB34" s="912"/>
      <c r="BC34" s="912"/>
      <c r="BD34" s="912"/>
      <c r="BE34" s="908" t="s">
        <v>415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417</v>
      </c>
      <c r="C35" s="836"/>
      <c r="D35" s="836"/>
      <c r="E35" s="836"/>
      <c r="F35" s="836"/>
      <c r="G35" s="836"/>
      <c r="H35" s="836"/>
      <c r="I35" s="836"/>
      <c r="J35" s="836"/>
      <c r="K35" s="836"/>
      <c r="L35" s="836"/>
      <c r="M35" s="836"/>
      <c r="N35" s="836"/>
      <c r="O35" s="836"/>
      <c r="P35" s="837"/>
      <c r="Q35" s="838">
        <v>11362</v>
      </c>
      <c r="R35" s="839"/>
      <c r="S35" s="839"/>
      <c r="T35" s="839"/>
      <c r="U35" s="839"/>
      <c r="V35" s="839">
        <v>11632</v>
      </c>
      <c r="W35" s="839"/>
      <c r="X35" s="839"/>
      <c r="Y35" s="839"/>
      <c r="Z35" s="839"/>
      <c r="AA35" s="839">
        <v>-270</v>
      </c>
      <c r="AB35" s="839"/>
      <c r="AC35" s="839"/>
      <c r="AD35" s="839"/>
      <c r="AE35" s="840"/>
      <c r="AF35" s="841">
        <v>-85</v>
      </c>
      <c r="AG35" s="842"/>
      <c r="AH35" s="842"/>
      <c r="AI35" s="842"/>
      <c r="AJ35" s="843"/>
      <c r="AK35" s="910">
        <v>1715</v>
      </c>
      <c r="AL35" s="911"/>
      <c r="AM35" s="911"/>
      <c r="AN35" s="911"/>
      <c r="AO35" s="911"/>
      <c r="AP35" s="911">
        <v>7377</v>
      </c>
      <c r="AQ35" s="911"/>
      <c r="AR35" s="911"/>
      <c r="AS35" s="911"/>
      <c r="AT35" s="911"/>
      <c r="AU35" s="911">
        <v>4779</v>
      </c>
      <c r="AV35" s="911"/>
      <c r="AW35" s="911"/>
      <c r="AX35" s="911"/>
      <c r="AY35" s="911"/>
      <c r="AZ35" s="912">
        <v>0.8</v>
      </c>
      <c r="BA35" s="912"/>
      <c r="BB35" s="912"/>
      <c r="BC35" s="912"/>
      <c r="BD35" s="912"/>
      <c r="BE35" s="908" t="s">
        <v>415</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418</v>
      </c>
      <c r="C36" s="836"/>
      <c r="D36" s="836"/>
      <c r="E36" s="836"/>
      <c r="F36" s="836"/>
      <c r="G36" s="836"/>
      <c r="H36" s="836"/>
      <c r="I36" s="836"/>
      <c r="J36" s="836"/>
      <c r="K36" s="836"/>
      <c r="L36" s="836"/>
      <c r="M36" s="836"/>
      <c r="N36" s="836"/>
      <c r="O36" s="836"/>
      <c r="P36" s="837"/>
      <c r="Q36" s="838">
        <v>9</v>
      </c>
      <c r="R36" s="839"/>
      <c r="S36" s="839"/>
      <c r="T36" s="839"/>
      <c r="U36" s="839"/>
      <c r="V36" s="839">
        <v>7</v>
      </c>
      <c r="W36" s="839"/>
      <c r="X36" s="839"/>
      <c r="Y36" s="839"/>
      <c r="Z36" s="839"/>
      <c r="AA36" s="839">
        <v>2</v>
      </c>
      <c r="AB36" s="839"/>
      <c r="AC36" s="839"/>
      <c r="AD36" s="839"/>
      <c r="AE36" s="840"/>
      <c r="AF36" s="841">
        <v>2</v>
      </c>
      <c r="AG36" s="842"/>
      <c r="AH36" s="842"/>
      <c r="AI36" s="842"/>
      <c r="AJ36" s="843"/>
      <c r="AK36" s="910">
        <v>0</v>
      </c>
      <c r="AL36" s="911"/>
      <c r="AM36" s="911"/>
      <c r="AN36" s="911"/>
      <c r="AO36" s="911"/>
      <c r="AP36" s="911" t="s">
        <v>598</v>
      </c>
      <c r="AQ36" s="911"/>
      <c r="AR36" s="911"/>
      <c r="AS36" s="911"/>
      <c r="AT36" s="911"/>
      <c r="AU36" s="911" t="s">
        <v>599</v>
      </c>
      <c r="AV36" s="911"/>
      <c r="AW36" s="911"/>
      <c r="AX36" s="911"/>
      <c r="AY36" s="911"/>
      <c r="AZ36" s="912" t="s">
        <v>531</v>
      </c>
      <c r="BA36" s="912"/>
      <c r="BB36" s="912"/>
      <c r="BC36" s="912"/>
      <c r="BD36" s="912"/>
      <c r="BE36" s="908" t="s">
        <v>419</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420</v>
      </c>
      <c r="C37" s="836"/>
      <c r="D37" s="836"/>
      <c r="E37" s="836"/>
      <c r="F37" s="836"/>
      <c r="G37" s="836"/>
      <c r="H37" s="836"/>
      <c r="I37" s="836"/>
      <c r="J37" s="836"/>
      <c r="K37" s="836"/>
      <c r="L37" s="836"/>
      <c r="M37" s="836"/>
      <c r="N37" s="836"/>
      <c r="O37" s="836"/>
      <c r="P37" s="837"/>
      <c r="Q37" s="838">
        <v>417</v>
      </c>
      <c r="R37" s="839"/>
      <c r="S37" s="839"/>
      <c r="T37" s="839"/>
      <c r="U37" s="839"/>
      <c r="V37" s="839">
        <v>417</v>
      </c>
      <c r="W37" s="839"/>
      <c r="X37" s="839"/>
      <c r="Y37" s="839"/>
      <c r="Z37" s="839"/>
      <c r="AA37" s="839">
        <v>1</v>
      </c>
      <c r="AB37" s="839"/>
      <c r="AC37" s="839"/>
      <c r="AD37" s="839"/>
      <c r="AE37" s="840"/>
      <c r="AF37" s="841">
        <v>1</v>
      </c>
      <c r="AG37" s="842"/>
      <c r="AH37" s="842"/>
      <c r="AI37" s="842"/>
      <c r="AJ37" s="843"/>
      <c r="AK37" s="910">
        <v>220</v>
      </c>
      <c r="AL37" s="911"/>
      <c r="AM37" s="911"/>
      <c r="AN37" s="911"/>
      <c r="AO37" s="911"/>
      <c r="AP37" s="911">
        <v>3551</v>
      </c>
      <c r="AQ37" s="911"/>
      <c r="AR37" s="911"/>
      <c r="AS37" s="911"/>
      <c r="AT37" s="911"/>
      <c r="AU37" s="911">
        <v>3292</v>
      </c>
      <c r="AV37" s="911"/>
      <c r="AW37" s="911"/>
      <c r="AX37" s="911"/>
      <c r="AY37" s="911"/>
      <c r="AZ37" s="912" t="s">
        <v>531</v>
      </c>
      <c r="BA37" s="912"/>
      <c r="BB37" s="912"/>
      <c r="BC37" s="912"/>
      <c r="BD37" s="912"/>
      <c r="BE37" s="908" t="s">
        <v>419</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421</v>
      </c>
      <c r="C38" s="836"/>
      <c r="D38" s="836"/>
      <c r="E38" s="836"/>
      <c r="F38" s="836"/>
      <c r="G38" s="836"/>
      <c r="H38" s="836"/>
      <c r="I38" s="836"/>
      <c r="J38" s="836"/>
      <c r="K38" s="836"/>
      <c r="L38" s="836"/>
      <c r="M38" s="836"/>
      <c r="N38" s="836"/>
      <c r="O38" s="836"/>
      <c r="P38" s="837"/>
      <c r="Q38" s="838">
        <v>29</v>
      </c>
      <c r="R38" s="839"/>
      <c r="S38" s="839"/>
      <c r="T38" s="839"/>
      <c r="U38" s="839"/>
      <c r="V38" s="839">
        <v>29</v>
      </c>
      <c r="W38" s="839"/>
      <c r="X38" s="839"/>
      <c r="Y38" s="839"/>
      <c r="Z38" s="839"/>
      <c r="AA38" s="839">
        <v>0</v>
      </c>
      <c r="AB38" s="839"/>
      <c r="AC38" s="839"/>
      <c r="AD38" s="839"/>
      <c r="AE38" s="840"/>
      <c r="AF38" s="841">
        <v>0</v>
      </c>
      <c r="AG38" s="842"/>
      <c r="AH38" s="842"/>
      <c r="AI38" s="842"/>
      <c r="AJ38" s="843"/>
      <c r="AK38" s="910">
        <v>17</v>
      </c>
      <c r="AL38" s="911"/>
      <c r="AM38" s="911"/>
      <c r="AN38" s="911"/>
      <c r="AO38" s="911"/>
      <c r="AP38" s="911">
        <v>127</v>
      </c>
      <c r="AQ38" s="911"/>
      <c r="AR38" s="911"/>
      <c r="AS38" s="911"/>
      <c r="AT38" s="911"/>
      <c r="AU38" s="911">
        <v>118</v>
      </c>
      <c r="AV38" s="911"/>
      <c r="AW38" s="911"/>
      <c r="AX38" s="911"/>
      <c r="AY38" s="911"/>
      <c r="AZ38" s="912" t="s">
        <v>531</v>
      </c>
      <c r="BA38" s="912"/>
      <c r="BB38" s="912"/>
      <c r="BC38" s="912"/>
      <c r="BD38" s="912"/>
      <c r="BE38" s="908" t="s">
        <v>419</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395</v>
      </c>
      <c r="B63" s="870" t="s">
        <v>423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3171</v>
      </c>
      <c r="AG63" s="922"/>
      <c r="AH63" s="922"/>
      <c r="AI63" s="922"/>
      <c r="AJ63" s="923"/>
      <c r="AK63" s="924"/>
      <c r="AL63" s="919"/>
      <c r="AM63" s="919"/>
      <c r="AN63" s="919"/>
      <c r="AO63" s="919"/>
      <c r="AP63" s="922">
        <v>34971</v>
      </c>
      <c r="AQ63" s="922"/>
      <c r="AR63" s="922"/>
      <c r="AS63" s="922"/>
      <c r="AT63" s="922"/>
      <c r="AU63" s="922">
        <v>21866</v>
      </c>
      <c r="AV63" s="922"/>
      <c r="AW63" s="922"/>
      <c r="AX63" s="922"/>
      <c r="AY63" s="922"/>
      <c r="AZ63" s="926"/>
      <c r="BA63" s="926"/>
      <c r="BB63" s="926"/>
      <c r="BC63" s="926"/>
      <c r="BD63" s="926"/>
      <c r="BE63" s="927"/>
      <c r="BF63" s="927"/>
      <c r="BG63" s="927"/>
      <c r="BH63" s="927"/>
      <c r="BI63" s="928"/>
      <c r="BJ63" s="929" t="s">
        <v>136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425</v>
      </c>
      <c r="B66" s="821"/>
      <c r="C66" s="821"/>
      <c r="D66" s="821"/>
      <c r="E66" s="821"/>
      <c r="F66" s="821"/>
      <c r="G66" s="821"/>
      <c r="H66" s="821"/>
      <c r="I66" s="821"/>
      <c r="J66" s="821"/>
      <c r="K66" s="821"/>
      <c r="L66" s="821"/>
      <c r="M66" s="821"/>
      <c r="N66" s="821"/>
      <c r="O66" s="821"/>
      <c r="P66" s="822"/>
      <c r="Q66" s="797" t="s">
        <v>426</v>
      </c>
      <c r="R66" s="798"/>
      <c r="S66" s="798"/>
      <c r="T66" s="798"/>
      <c r="U66" s="799"/>
      <c r="V66" s="797" t="s">
        <v>400</v>
      </c>
      <c r="W66" s="798"/>
      <c r="X66" s="798"/>
      <c r="Y66" s="798"/>
      <c r="Z66" s="799"/>
      <c r="AA66" s="797" t="s">
        <v>427</v>
      </c>
      <c r="AB66" s="798"/>
      <c r="AC66" s="798"/>
      <c r="AD66" s="798"/>
      <c r="AE66" s="799"/>
      <c r="AF66" s="932" t="s">
        <v>428</v>
      </c>
      <c r="AG66" s="893"/>
      <c r="AH66" s="893"/>
      <c r="AI66" s="893"/>
      <c r="AJ66" s="933"/>
      <c r="AK66" s="797" t="s">
        <v>403</v>
      </c>
      <c r="AL66" s="821"/>
      <c r="AM66" s="821"/>
      <c r="AN66" s="821"/>
      <c r="AO66" s="822"/>
      <c r="AP66" s="797" t="s">
        <v>404</v>
      </c>
      <c r="AQ66" s="798"/>
      <c r="AR66" s="798"/>
      <c r="AS66" s="798"/>
      <c r="AT66" s="799"/>
      <c r="AU66" s="797" t="s">
        <v>429</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600</v>
      </c>
      <c r="C68" s="950"/>
      <c r="D68" s="950"/>
      <c r="E68" s="950"/>
      <c r="F68" s="950"/>
      <c r="G68" s="950"/>
      <c r="H68" s="950"/>
      <c r="I68" s="950"/>
      <c r="J68" s="950"/>
      <c r="K68" s="950"/>
      <c r="L68" s="950"/>
      <c r="M68" s="950"/>
      <c r="N68" s="950"/>
      <c r="O68" s="950"/>
      <c r="P68" s="951"/>
      <c r="Q68" s="952">
        <v>8778</v>
      </c>
      <c r="R68" s="946"/>
      <c r="S68" s="946"/>
      <c r="T68" s="946"/>
      <c r="U68" s="946"/>
      <c r="V68" s="946">
        <v>8501</v>
      </c>
      <c r="W68" s="946"/>
      <c r="X68" s="946"/>
      <c r="Y68" s="946"/>
      <c r="Z68" s="946"/>
      <c r="AA68" s="946">
        <v>276</v>
      </c>
      <c r="AB68" s="946"/>
      <c r="AC68" s="946"/>
      <c r="AD68" s="946"/>
      <c r="AE68" s="946"/>
      <c r="AF68" s="946">
        <v>276</v>
      </c>
      <c r="AG68" s="946"/>
      <c r="AH68" s="946"/>
      <c r="AI68" s="946"/>
      <c r="AJ68" s="946"/>
      <c r="AK68" s="946">
        <v>373</v>
      </c>
      <c r="AL68" s="946"/>
      <c r="AM68" s="946"/>
      <c r="AN68" s="946"/>
      <c r="AO68" s="946"/>
      <c r="AP68" s="946" t="s">
        <v>531</v>
      </c>
      <c r="AQ68" s="946"/>
      <c r="AR68" s="946"/>
      <c r="AS68" s="946"/>
      <c r="AT68" s="946"/>
      <c r="AU68" s="946" t="s">
        <v>531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601</v>
      </c>
      <c r="C69" s="954"/>
      <c r="D69" s="954"/>
      <c r="E69" s="954"/>
      <c r="F69" s="954"/>
      <c r="G69" s="954"/>
      <c r="H69" s="954"/>
      <c r="I69" s="954"/>
      <c r="J69" s="954"/>
      <c r="K69" s="954"/>
      <c r="L69" s="954"/>
      <c r="M69" s="954"/>
      <c r="N69" s="954"/>
      <c r="O69" s="954"/>
      <c r="P69" s="955"/>
      <c r="Q69" s="956">
        <v>116</v>
      </c>
      <c r="R69" s="911"/>
      <c r="S69" s="911"/>
      <c r="T69" s="911"/>
      <c r="U69" s="911"/>
      <c r="V69" s="911">
        <v>93</v>
      </c>
      <c r="W69" s="911"/>
      <c r="X69" s="911"/>
      <c r="Y69" s="911"/>
      <c r="Z69" s="911"/>
      <c r="AA69" s="911">
        <v>23</v>
      </c>
      <c r="AB69" s="911"/>
      <c r="AC69" s="911"/>
      <c r="AD69" s="911"/>
      <c r="AE69" s="911"/>
      <c r="AF69" s="911">
        <v>23</v>
      </c>
      <c r="AG69" s="911"/>
      <c r="AH69" s="911"/>
      <c r="AI69" s="911"/>
      <c r="AJ69" s="911"/>
      <c r="AK69" s="911">
        <v>12</v>
      </c>
      <c r="AL69" s="911"/>
      <c r="AM69" s="911"/>
      <c r="AN69" s="911"/>
      <c r="AO69" s="911"/>
      <c r="AP69" s="911" t="s">
        <v>531</v>
      </c>
      <c r="AQ69" s="911"/>
      <c r="AR69" s="911"/>
      <c r="AS69" s="911"/>
      <c r="AT69" s="911"/>
      <c r="AU69" s="911" t="s">
        <v>531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602</v>
      </c>
      <c r="C70" s="954"/>
      <c r="D70" s="954"/>
      <c r="E70" s="954"/>
      <c r="F70" s="954"/>
      <c r="G70" s="954"/>
      <c r="H70" s="954"/>
      <c r="I70" s="954"/>
      <c r="J70" s="954"/>
      <c r="K70" s="954"/>
      <c r="L70" s="954"/>
      <c r="M70" s="954"/>
      <c r="N70" s="954"/>
      <c r="O70" s="954"/>
      <c r="P70" s="955"/>
      <c r="Q70" s="956">
        <v>265</v>
      </c>
      <c r="R70" s="911"/>
      <c r="S70" s="911"/>
      <c r="T70" s="911"/>
      <c r="U70" s="911"/>
      <c r="V70" s="911">
        <v>248</v>
      </c>
      <c r="W70" s="911"/>
      <c r="X70" s="911"/>
      <c r="Y70" s="911"/>
      <c r="Z70" s="911"/>
      <c r="AA70" s="911">
        <v>17</v>
      </c>
      <c r="AB70" s="911"/>
      <c r="AC70" s="911"/>
      <c r="AD70" s="911"/>
      <c r="AE70" s="911"/>
      <c r="AF70" s="911">
        <v>17</v>
      </c>
      <c r="AG70" s="911"/>
      <c r="AH70" s="911"/>
      <c r="AI70" s="911"/>
      <c r="AJ70" s="911"/>
      <c r="AK70" s="911">
        <v>151</v>
      </c>
      <c r="AL70" s="911"/>
      <c r="AM70" s="911"/>
      <c r="AN70" s="911"/>
      <c r="AO70" s="911"/>
      <c r="AP70" s="911" t="s">
        <v>531</v>
      </c>
      <c r="AQ70" s="911"/>
      <c r="AR70" s="911"/>
      <c r="AS70" s="911"/>
      <c r="AT70" s="911"/>
      <c r="AU70" s="911" t="s">
        <v>531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603</v>
      </c>
      <c r="C71" s="954"/>
      <c r="D71" s="954"/>
      <c r="E71" s="954"/>
      <c r="F71" s="954"/>
      <c r="G71" s="954"/>
      <c r="H71" s="954"/>
      <c r="I71" s="954"/>
      <c r="J71" s="954"/>
      <c r="K71" s="954"/>
      <c r="L71" s="954"/>
      <c r="M71" s="954"/>
      <c r="N71" s="954"/>
      <c r="O71" s="954"/>
      <c r="P71" s="955"/>
      <c r="Q71" s="956">
        <v>545</v>
      </c>
      <c r="R71" s="911"/>
      <c r="S71" s="911"/>
      <c r="T71" s="911"/>
      <c r="U71" s="911"/>
      <c r="V71" s="911">
        <v>409</v>
      </c>
      <c r="W71" s="911"/>
      <c r="X71" s="911"/>
      <c r="Y71" s="911"/>
      <c r="Z71" s="911"/>
      <c r="AA71" s="911">
        <v>136</v>
      </c>
      <c r="AB71" s="911"/>
      <c r="AC71" s="911"/>
      <c r="AD71" s="911"/>
      <c r="AE71" s="911"/>
      <c r="AF71" s="911">
        <v>136</v>
      </c>
      <c r="AG71" s="911"/>
      <c r="AH71" s="911"/>
      <c r="AI71" s="911"/>
      <c r="AJ71" s="911"/>
      <c r="AK71" s="911" t="s">
        <v>599</v>
      </c>
      <c r="AL71" s="911"/>
      <c r="AM71" s="911"/>
      <c r="AN71" s="911"/>
      <c r="AO71" s="911"/>
      <c r="AP71" s="911" t="s">
        <v>531</v>
      </c>
      <c r="AQ71" s="911"/>
      <c r="AR71" s="911"/>
      <c r="AS71" s="911"/>
      <c r="AT71" s="911"/>
      <c r="AU71" s="911" t="s">
        <v>531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604</v>
      </c>
      <c r="C72" s="954"/>
      <c r="D72" s="954"/>
      <c r="E72" s="954"/>
      <c r="F72" s="954"/>
      <c r="G72" s="954"/>
      <c r="H72" s="954"/>
      <c r="I72" s="954"/>
      <c r="J72" s="954"/>
      <c r="K72" s="954"/>
      <c r="L72" s="954"/>
      <c r="M72" s="954"/>
      <c r="N72" s="954"/>
      <c r="O72" s="954"/>
      <c r="P72" s="955"/>
      <c r="Q72" s="956">
        <v>152075</v>
      </c>
      <c r="R72" s="911"/>
      <c r="S72" s="911"/>
      <c r="T72" s="911"/>
      <c r="U72" s="911"/>
      <c r="V72" s="911">
        <v>147885</v>
      </c>
      <c r="W72" s="911"/>
      <c r="X72" s="911"/>
      <c r="Y72" s="911"/>
      <c r="Z72" s="911"/>
      <c r="AA72" s="911">
        <v>4190</v>
      </c>
      <c r="AB72" s="911"/>
      <c r="AC72" s="911"/>
      <c r="AD72" s="911"/>
      <c r="AE72" s="911"/>
      <c r="AF72" s="911">
        <v>4190</v>
      </c>
      <c r="AG72" s="911"/>
      <c r="AH72" s="911"/>
      <c r="AI72" s="911"/>
      <c r="AJ72" s="911"/>
      <c r="AK72" s="911">
        <v>1425</v>
      </c>
      <c r="AL72" s="911"/>
      <c r="AM72" s="911"/>
      <c r="AN72" s="911"/>
      <c r="AO72" s="911"/>
      <c r="AP72" s="911" t="s">
        <v>531</v>
      </c>
      <c r="AQ72" s="911"/>
      <c r="AR72" s="911"/>
      <c r="AS72" s="911"/>
      <c r="AT72" s="911"/>
      <c r="AU72" s="911" t="s">
        <v>531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395</v>
      </c>
      <c r="B88" s="870" t="s">
        <v>430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4642</v>
      </c>
      <c r="AG88" s="922"/>
      <c r="AH88" s="922"/>
      <c r="AI88" s="922"/>
      <c r="AJ88" s="922"/>
      <c r="AK88" s="919"/>
      <c r="AL88" s="919"/>
      <c r="AM88" s="919"/>
      <c r="AN88" s="919"/>
      <c r="AO88" s="919"/>
      <c r="AP88" s="922" t="s">
        <v>531</v>
      </c>
      <c r="AQ88" s="922"/>
      <c r="AR88" s="922"/>
      <c r="AS88" s="922"/>
      <c r="AT88" s="922"/>
      <c r="AU88" s="922" t="s">
        <v>531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870" t="s">
        <v>431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42</v>
      </c>
      <c r="CS102" s="930"/>
      <c r="CT102" s="930"/>
      <c r="CU102" s="930"/>
      <c r="CV102" s="973"/>
      <c r="CW102" s="972" t="s">
        <v>599</v>
      </c>
      <c r="CX102" s="930"/>
      <c r="CY102" s="930"/>
      <c r="CZ102" s="930"/>
      <c r="DA102" s="973"/>
      <c r="DB102" s="972" t="s">
        <v>531</v>
      </c>
      <c r="DC102" s="930"/>
      <c r="DD102" s="930"/>
      <c r="DE102" s="930"/>
      <c r="DF102" s="973"/>
      <c r="DG102" s="972" t="s">
        <v>531</v>
      </c>
      <c r="DH102" s="930"/>
      <c r="DI102" s="930"/>
      <c r="DJ102" s="930"/>
      <c r="DK102" s="973"/>
      <c r="DL102" s="972" t="s">
        <v>531</v>
      </c>
      <c r="DM102" s="930"/>
      <c r="DN102" s="930"/>
      <c r="DO102" s="930"/>
      <c r="DP102" s="973"/>
      <c r="DQ102" s="972" t="s">
        <v>531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439</v>
      </c>
      <c r="AB109" s="975"/>
      <c r="AC109" s="975"/>
      <c r="AD109" s="975"/>
      <c r="AE109" s="976"/>
      <c r="AF109" s="974" t="s">
        <v>305</v>
      </c>
      <c r="AG109" s="975"/>
      <c r="AH109" s="975"/>
      <c r="AI109" s="975"/>
      <c r="AJ109" s="976"/>
      <c r="AK109" s="974" t="s">
        <v>304</v>
      </c>
      <c r="AL109" s="975"/>
      <c r="AM109" s="975"/>
      <c r="AN109" s="975"/>
      <c r="AO109" s="976"/>
      <c r="AP109" s="974" t="s">
        <v>440</v>
      </c>
      <c r="AQ109" s="975"/>
      <c r="AR109" s="975"/>
      <c r="AS109" s="975"/>
      <c r="AT109" s="977"/>
      <c r="AU109" s="994" t="s">
        <v>438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439</v>
      </c>
      <c r="BR109" s="975"/>
      <c r="BS109" s="975"/>
      <c r="BT109" s="975"/>
      <c r="BU109" s="976"/>
      <c r="BV109" s="974" t="s">
        <v>305</v>
      </c>
      <c r="BW109" s="975"/>
      <c r="BX109" s="975"/>
      <c r="BY109" s="975"/>
      <c r="BZ109" s="976"/>
      <c r="CA109" s="974" t="s">
        <v>304</v>
      </c>
      <c r="CB109" s="975"/>
      <c r="CC109" s="975"/>
      <c r="CD109" s="975"/>
      <c r="CE109" s="976"/>
      <c r="CF109" s="995" t="s">
        <v>440</v>
      </c>
      <c r="CG109" s="995"/>
      <c r="CH109" s="995"/>
      <c r="CI109" s="995"/>
      <c r="CJ109" s="995"/>
      <c r="CK109" s="974" t="s">
        <v>441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439</v>
      </c>
      <c r="DH109" s="975"/>
      <c r="DI109" s="975"/>
      <c r="DJ109" s="975"/>
      <c r="DK109" s="976"/>
      <c r="DL109" s="974" t="s">
        <v>305</v>
      </c>
      <c r="DM109" s="975"/>
      <c r="DN109" s="975"/>
      <c r="DO109" s="975"/>
      <c r="DP109" s="976"/>
      <c r="DQ109" s="974" t="s">
        <v>304</v>
      </c>
      <c r="DR109" s="975"/>
      <c r="DS109" s="975"/>
      <c r="DT109" s="975"/>
      <c r="DU109" s="976"/>
      <c r="DV109" s="974" t="s">
        <v>440</v>
      </c>
      <c r="DW109" s="975"/>
      <c r="DX109" s="975"/>
      <c r="DY109" s="975"/>
      <c r="DZ109" s="977"/>
    </row>
    <row r="110" spans="1:131" s="246" customFormat="1" ht="26.25" customHeight="1" x14ac:dyDescent="0.15">
      <c r="A110" s="978" t="s">
        <v>442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3181173</v>
      </c>
      <c r="AB110" s="982"/>
      <c r="AC110" s="982"/>
      <c r="AD110" s="982"/>
      <c r="AE110" s="983"/>
      <c r="AF110" s="984">
        <v>3185848</v>
      </c>
      <c r="AG110" s="982"/>
      <c r="AH110" s="982"/>
      <c r="AI110" s="982"/>
      <c r="AJ110" s="983"/>
      <c r="AK110" s="984">
        <v>3260629</v>
      </c>
      <c r="AL110" s="982"/>
      <c r="AM110" s="982"/>
      <c r="AN110" s="982"/>
      <c r="AO110" s="983"/>
      <c r="AP110" s="985">
        <v>17.8</v>
      </c>
      <c r="AQ110" s="986"/>
      <c r="AR110" s="986"/>
      <c r="AS110" s="986"/>
      <c r="AT110" s="987"/>
      <c r="AU110" s="988" t="s">
        <v>72</v>
      </c>
      <c r="AV110" s="989"/>
      <c r="AW110" s="989"/>
      <c r="AX110" s="989"/>
      <c r="AY110" s="989"/>
      <c r="AZ110" s="1030" t="s">
        <v>443</v>
      </c>
      <c r="BA110" s="979"/>
      <c r="BB110" s="979"/>
      <c r="BC110" s="979"/>
      <c r="BD110" s="979"/>
      <c r="BE110" s="979"/>
      <c r="BF110" s="979"/>
      <c r="BG110" s="979"/>
      <c r="BH110" s="979"/>
      <c r="BI110" s="979"/>
      <c r="BJ110" s="979"/>
      <c r="BK110" s="979"/>
      <c r="BL110" s="979"/>
      <c r="BM110" s="979"/>
      <c r="BN110" s="979"/>
      <c r="BO110" s="979"/>
      <c r="BP110" s="980"/>
      <c r="BQ110" s="1016">
        <v>30623097</v>
      </c>
      <c r="BR110" s="1017"/>
      <c r="BS110" s="1017"/>
      <c r="BT110" s="1017"/>
      <c r="BU110" s="1017"/>
      <c r="BV110" s="1017">
        <v>30553320</v>
      </c>
      <c r="BW110" s="1017"/>
      <c r="BX110" s="1017"/>
      <c r="BY110" s="1017"/>
      <c r="BZ110" s="1017"/>
      <c r="CA110" s="1017">
        <v>30935539</v>
      </c>
      <c r="CB110" s="1017"/>
      <c r="CC110" s="1017"/>
      <c r="CD110" s="1017"/>
      <c r="CE110" s="1017"/>
      <c r="CF110" s="1031">
        <v>168.8</v>
      </c>
      <c r="CG110" s="1032"/>
      <c r="CH110" s="1032"/>
      <c r="CI110" s="1032"/>
      <c r="CJ110" s="1032"/>
      <c r="CK110" s="1033" t="s">
        <v>444</v>
      </c>
      <c r="CL110" s="1034"/>
      <c r="CM110" s="1013" t="s">
        <v>445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626287</v>
      </c>
      <c r="DH110" s="1017"/>
      <c r="DI110" s="1017"/>
      <c r="DJ110" s="1017"/>
      <c r="DK110" s="1017"/>
      <c r="DL110" s="1017">
        <v>445415</v>
      </c>
      <c r="DM110" s="1017"/>
      <c r="DN110" s="1017"/>
      <c r="DO110" s="1017"/>
      <c r="DP110" s="1017"/>
      <c r="DQ110" s="1017">
        <v>254543</v>
      </c>
      <c r="DR110" s="1017"/>
      <c r="DS110" s="1017"/>
      <c r="DT110" s="1017"/>
      <c r="DU110" s="1017"/>
      <c r="DV110" s="1018">
        <v>1.4</v>
      </c>
      <c r="DW110" s="1018"/>
      <c r="DX110" s="1018"/>
      <c r="DY110" s="1018"/>
      <c r="DZ110" s="1019"/>
    </row>
    <row r="111" spans="1:131" s="246" customFormat="1" ht="26.25" customHeight="1" x14ac:dyDescent="0.15">
      <c r="A111" s="1020" t="s">
        <v>446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447</v>
      </c>
      <c r="AB111" s="1024"/>
      <c r="AC111" s="1024"/>
      <c r="AD111" s="1024"/>
      <c r="AE111" s="1025"/>
      <c r="AF111" s="1026" t="s">
        <v>411</v>
      </c>
      <c r="AG111" s="1024"/>
      <c r="AH111" s="1024"/>
      <c r="AI111" s="1024"/>
      <c r="AJ111" s="1025"/>
      <c r="AK111" s="1026" t="s">
        <v>448</v>
      </c>
      <c r="AL111" s="1024"/>
      <c r="AM111" s="1024"/>
      <c r="AN111" s="1024"/>
      <c r="AO111" s="1025"/>
      <c r="AP111" s="1027" t="s">
        <v>411</v>
      </c>
      <c r="AQ111" s="1028"/>
      <c r="AR111" s="1028"/>
      <c r="AS111" s="1028"/>
      <c r="AT111" s="1029"/>
      <c r="AU111" s="990"/>
      <c r="AV111" s="991"/>
      <c r="AW111" s="991"/>
      <c r="AX111" s="991"/>
      <c r="AY111" s="991"/>
      <c r="AZ111" s="1039" t="s">
        <v>449</v>
      </c>
      <c r="BA111" s="1040"/>
      <c r="BB111" s="1040"/>
      <c r="BC111" s="1040"/>
      <c r="BD111" s="1040"/>
      <c r="BE111" s="1040"/>
      <c r="BF111" s="1040"/>
      <c r="BG111" s="1040"/>
      <c r="BH111" s="1040"/>
      <c r="BI111" s="1040"/>
      <c r="BJ111" s="1040"/>
      <c r="BK111" s="1040"/>
      <c r="BL111" s="1040"/>
      <c r="BM111" s="1040"/>
      <c r="BN111" s="1040"/>
      <c r="BO111" s="1040"/>
      <c r="BP111" s="1041"/>
      <c r="BQ111" s="1009">
        <v>681454</v>
      </c>
      <c r="BR111" s="1010"/>
      <c r="BS111" s="1010"/>
      <c r="BT111" s="1010"/>
      <c r="BU111" s="1010"/>
      <c r="BV111" s="1010">
        <v>490898</v>
      </c>
      <c r="BW111" s="1010"/>
      <c r="BX111" s="1010"/>
      <c r="BY111" s="1010"/>
      <c r="BZ111" s="1010"/>
      <c r="CA111" s="1010">
        <v>290387</v>
      </c>
      <c r="CB111" s="1010"/>
      <c r="CC111" s="1010"/>
      <c r="CD111" s="1010"/>
      <c r="CE111" s="1010"/>
      <c r="CF111" s="1004">
        <v>1.6</v>
      </c>
      <c r="CG111" s="1005"/>
      <c r="CH111" s="1005"/>
      <c r="CI111" s="1005"/>
      <c r="CJ111" s="1005"/>
      <c r="CK111" s="1035"/>
      <c r="CL111" s="1036"/>
      <c r="CM111" s="1006" t="s">
        <v>450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451</v>
      </c>
      <c r="DH111" s="1010"/>
      <c r="DI111" s="1010"/>
      <c r="DJ111" s="1010"/>
      <c r="DK111" s="1010"/>
      <c r="DL111" s="1010" t="s">
        <v>448</v>
      </c>
      <c r="DM111" s="1010"/>
      <c r="DN111" s="1010"/>
      <c r="DO111" s="1010"/>
      <c r="DP111" s="1010"/>
      <c r="DQ111" s="1010" t="s">
        <v>452</v>
      </c>
      <c r="DR111" s="1010"/>
      <c r="DS111" s="1010"/>
      <c r="DT111" s="1010"/>
      <c r="DU111" s="1010"/>
      <c r="DV111" s="1011" t="s">
        <v>411</v>
      </c>
      <c r="DW111" s="1011"/>
      <c r="DX111" s="1011"/>
      <c r="DY111" s="1011"/>
      <c r="DZ111" s="1012"/>
    </row>
    <row r="112" spans="1:131" s="246" customFormat="1" ht="26.25" customHeight="1" x14ac:dyDescent="0.15">
      <c r="A112" s="1042" t="s">
        <v>453</v>
      </c>
      <c r="B112" s="1043"/>
      <c r="C112" s="1040" t="s">
        <v>454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455</v>
      </c>
      <c r="AB112" s="1049"/>
      <c r="AC112" s="1049"/>
      <c r="AD112" s="1049"/>
      <c r="AE112" s="1050"/>
      <c r="AF112" s="1051" t="s">
        <v>456</v>
      </c>
      <c r="AG112" s="1049"/>
      <c r="AH112" s="1049"/>
      <c r="AI112" s="1049"/>
      <c r="AJ112" s="1050"/>
      <c r="AK112" s="1051" t="s">
        <v>447</v>
      </c>
      <c r="AL112" s="1049"/>
      <c r="AM112" s="1049"/>
      <c r="AN112" s="1049"/>
      <c r="AO112" s="1050"/>
      <c r="AP112" s="1052" t="s">
        <v>448</v>
      </c>
      <c r="AQ112" s="1053"/>
      <c r="AR112" s="1053"/>
      <c r="AS112" s="1053"/>
      <c r="AT112" s="1054"/>
      <c r="AU112" s="990"/>
      <c r="AV112" s="991"/>
      <c r="AW112" s="991"/>
      <c r="AX112" s="991"/>
      <c r="AY112" s="991"/>
      <c r="AZ112" s="1039" t="s">
        <v>457</v>
      </c>
      <c r="BA112" s="1040"/>
      <c r="BB112" s="1040"/>
      <c r="BC112" s="1040"/>
      <c r="BD112" s="1040"/>
      <c r="BE112" s="1040"/>
      <c r="BF112" s="1040"/>
      <c r="BG112" s="1040"/>
      <c r="BH112" s="1040"/>
      <c r="BI112" s="1040"/>
      <c r="BJ112" s="1040"/>
      <c r="BK112" s="1040"/>
      <c r="BL112" s="1040"/>
      <c r="BM112" s="1040"/>
      <c r="BN112" s="1040"/>
      <c r="BO112" s="1040"/>
      <c r="BP112" s="1041"/>
      <c r="BQ112" s="1009">
        <v>24370844</v>
      </c>
      <c r="BR112" s="1010"/>
      <c r="BS112" s="1010"/>
      <c r="BT112" s="1010"/>
      <c r="BU112" s="1010"/>
      <c r="BV112" s="1010">
        <v>23064123</v>
      </c>
      <c r="BW112" s="1010"/>
      <c r="BX112" s="1010"/>
      <c r="BY112" s="1010"/>
      <c r="BZ112" s="1010"/>
      <c r="CA112" s="1010">
        <v>21866143</v>
      </c>
      <c r="CB112" s="1010"/>
      <c r="CC112" s="1010"/>
      <c r="CD112" s="1010"/>
      <c r="CE112" s="1010"/>
      <c r="CF112" s="1004">
        <v>119.3</v>
      </c>
      <c r="CG112" s="1005"/>
      <c r="CH112" s="1005"/>
      <c r="CI112" s="1005"/>
      <c r="CJ112" s="1005"/>
      <c r="CK112" s="1035"/>
      <c r="CL112" s="1036"/>
      <c r="CM112" s="1006" t="s">
        <v>458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455</v>
      </c>
      <c r="DH112" s="1010"/>
      <c r="DI112" s="1010"/>
      <c r="DJ112" s="1010"/>
      <c r="DK112" s="1010"/>
      <c r="DL112" s="1010" t="s">
        <v>411</v>
      </c>
      <c r="DM112" s="1010"/>
      <c r="DN112" s="1010"/>
      <c r="DO112" s="1010"/>
      <c r="DP112" s="1010"/>
      <c r="DQ112" s="1010" t="s">
        <v>448</v>
      </c>
      <c r="DR112" s="1010"/>
      <c r="DS112" s="1010"/>
      <c r="DT112" s="1010"/>
      <c r="DU112" s="1010"/>
      <c r="DV112" s="1011" t="s">
        <v>448</v>
      </c>
      <c r="DW112" s="1011"/>
      <c r="DX112" s="1011"/>
      <c r="DY112" s="1011"/>
      <c r="DZ112" s="1012"/>
    </row>
    <row r="113" spans="1:130" s="246" customFormat="1" ht="26.25" customHeight="1" x14ac:dyDescent="0.15">
      <c r="A113" s="1044"/>
      <c r="B113" s="1045"/>
      <c r="C113" s="1040" t="s">
        <v>459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1619208</v>
      </c>
      <c r="AB113" s="1024"/>
      <c r="AC113" s="1024"/>
      <c r="AD113" s="1024"/>
      <c r="AE113" s="1025"/>
      <c r="AF113" s="1026">
        <v>1576210</v>
      </c>
      <c r="AG113" s="1024"/>
      <c r="AH113" s="1024"/>
      <c r="AI113" s="1024"/>
      <c r="AJ113" s="1025"/>
      <c r="AK113" s="1026">
        <v>1535656</v>
      </c>
      <c r="AL113" s="1024"/>
      <c r="AM113" s="1024"/>
      <c r="AN113" s="1024"/>
      <c r="AO113" s="1025"/>
      <c r="AP113" s="1027">
        <v>8.4</v>
      </c>
      <c r="AQ113" s="1028"/>
      <c r="AR113" s="1028"/>
      <c r="AS113" s="1028"/>
      <c r="AT113" s="1029"/>
      <c r="AU113" s="990"/>
      <c r="AV113" s="991"/>
      <c r="AW113" s="991"/>
      <c r="AX113" s="991"/>
      <c r="AY113" s="991"/>
      <c r="AZ113" s="1039" t="s">
        <v>460</v>
      </c>
      <c r="BA113" s="1040"/>
      <c r="BB113" s="1040"/>
      <c r="BC113" s="1040"/>
      <c r="BD113" s="1040"/>
      <c r="BE113" s="1040"/>
      <c r="BF113" s="1040"/>
      <c r="BG113" s="1040"/>
      <c r="BH113" s="1040"/>
      <c r="BI113" s="1040"/>
      <c r="BJ113" s="1040"/>
      <c r="BK113" s="1040"/>
      <c r="BL113" s="1040"/>
      <c r="BM113" s="1040"/>
      <c r="BN113" s="1040"/>
      <c r="BO113" s="1040"/>
      <c r="BP113" s="1041"/>
      <c r="BQ113" s="1009" t="s">
        <v>451</v>
      </c>
      <c r="BR113" s="1010"/>
      <c r="BS113" s="1010"/>
      <c r="BT113" s="1010"/>
      <c r="BU113" s="1010"/>
      <c r="BV113" s="1010" t="s">
        <v>451</v>
      </c>
      <c r="BW113" s="1010"/>
      <c r="BX113" s="1010"/>
      <c r="BY113" s="1010"/>
      <c r="BZ113" s="1010"/>
      <c r="CA113" s="1010" t="s">
        <v>448</v>
      </c>
      <c r="CB113" s="1010"/>
      <c r="CC113" s="1010"/>
      <c r="CD113" s="1010"/>
      <c r="CE113" s="1010"/>
      <c r="CF113" s="1004" t="s">
        <v>448</v>
      </c>
      <c r="CG113" s="1005"/>
      <c r="CH113" s="1005"/>
      <c r="CI113" s="1005"/>
      <c r="CJ113" s="1005"/>
      <c r="CK113" s="1035"/>
      <c r="CL113" s="1036"/>
      <c r="CM113" s="1006" t="s">
        <v>461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411</v>
      </c>
      <c r="DH113" s="1049"/>
      <c r="DI113" s="1049"/>
      <c r="DJ113" s="1049"/>
      <c r="DK113" s="1050"/>
      <c r="DL113" s="1051" t="s">
        <v>411</v>
      </c>
      <c r="DM113" s="1049"/>
      <c r="DN113" s="1049"/>
      <c r="DO113" s="1049"/>
      <c r="DP113" s="1050"/>
      <c r="DQ113" s="1051" t="s">
        <v>411</v>
      </c>
      <c r="DR113" s="1049"/>
      <c r="DS113" s="1049"/>
      <c r="DT113" s="1049"/>
      <c r="DU113" s="1050"/>
      <c r="DV113" s="1052" t="s">
        <v>462</v>
      </c>
      <c r="DW113" s="1053"/>
      <c r="DX113" s="1053"/>
      <c r="DY113" s="1053"/>
      <c r="DZ113" s="1054"/>
    </row>
    <row r="114" spans="1:130" s="246" customFormat="1" ht="26.25" customHeight="1" x14ac:dyDescent="0.15">
      <c r="A114" s="1044"/>
      <c r="B114" s="1045"/>
      <c r="C114" s="1040" t="s">
        <v>463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447</v>
      </c>
      <c r="AB114" s="1049"/>
      <c r="AC114" s="1049"/>
      <c r="AD114" s="1049"/>
      <c r="AE114" s="1050"/>
      <c r="AF114" s="1051" t="s">
        <v>464</v>
      </c>
      <c r="AG114" s="1049"/>
      <c r="AH114" s="1049"/>
      <c r="AI114" s="1049"/>
      <c r="AJ114" s="1050"/>
      <c r="AK114" s="1051" t="s">
        <v>136</v>
      </c>
      <c r="AL114" s="1049"/>
      <c r="AM114" s="1049"/>
      <c r="AN114" s="1049"/>
      <c r="AO114" s="1050"/>
      <c r="AP114" s="1052" t="s">
        <v>411</v>
      </c>
      <c r="AQ114" s="1053"/>
      <c r="AR114" s="1053"/>
      <c r="AS114" s="1053"/>
      <c r="AT114" s="1054"/>
      <c r="AU114" s="990"/>
      <c r="AV114" s="991"/>
      <c r="AW114" s="991"/>
      <c r="AX114" s="991"/>
      <c r="AY114" s="991"/>
      <c r="AZ114" s="1039" t="s">
        <v>465</v>
      </c>
      <c r="BA114" s="1040"/>
      <c r="BB114" s="1040"/>
      <c r="BC114" s="1040"/>
      <c r="BD114" s="1040"/>
      <c r="BE114" s="1040"/>
      <c r="BF114" s="1040"/>
      <c r="BG114" s="1040"/>
      <c r="BH114" s="1040"/>
      <c r="BI114" s="1040"/>
      <c r="BJ114" s="1040"/>
      <c r="BK114" s="1040"/>
      <c r="BL114" s="1040"/>
      <c r="BM114" s="1040"/>
      <c r="BN114" s="1040"/>
      <c r="BO114" s="1040"/>
      <c r="BP114" s="1041"/>
      <c r="BQ114" s="1009">
        <v>5927742</v>
      </c>
      <c r="BR114" s="1010"/>
      <c r="BS114" s="1010"/>
      <c r="BT114" s="1010"/>
      <c r="BU114" s="1010"/>
      <c r="BV114" s="1010">
        <v>5992550</v>
      </c>
      <c r="BW114" s="1010"/>
      <c r="BX114" s="1010"/>
      <c r="BY114" s="1010"/>
      <c r="BZ114" s="1010"/>
      <c r="CA114" s="1010">
        <v>5720142</v>
      </c>
      <c r="CB114" s="1010"/>
      <c r="CC114" s="1010"/>
      <c r="CD114" s="1010"/>
      <c r="CE114" s="1010"/>
      <c r="CF114" s="1004">
        <v>31.2</v>
      </c>
      <c r="CG114" s="1005"/>
      <c r="CH114" s="1005"/>
      <c r="CI114" s="1005"/>
      <c r="CJ114" s="1005"/>
      <c r="CK114" s="1035"/>
      <c r="CL114" s="1036"/>
      <c r="CM114" s="1006" t="s">
        <v>466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447</v>
      </c>
      <c r="DH114" s="1049"/>
      <c r="DI114" s="1049"/>
      <c r="DJ114" s="1049"/>
      <c r="DK114" s="1050"/>
      <c r="DL114" s="1051" t="s">
        <v>455</v>
      </c>
      <c r="DM114" s="1049"/>
      <c r="DN114" s="1049"/>
      <c r="DO114" s="1049"/>
      <c r="DP114" s="1050"/>
      <c r="DQ114" s="1051" t="s">
        <v>411</v>
      </c>
      <c r="DR114" s="1049"/>
      <c r="DS114" s="1049"/>
      <c r="DT114" s="1049"/>
      <c r="DU114" s="1050"/>
      <c r="DV114" s="1052" t="s">
        <v>411</v>
      </c>
      <c r="DW114" s="1053"/>
      <c r="DX114" s="1053"/>
      <c r="DY114" s="1053"/>
      <c r="DZ114" s="1054"/>
    </row>
    <row r="115" spans="1:130" s="246" customFormat="1" ht="26.25" customHeight="1" x14ac:dyDescent="0.15">
      <c r="A115" s="1044"/>
      <c r="B115" s="1045"/>
      <c r="C115" s="1040" t="s">
        <v>467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200629</v>
      </c>
      <c r="AB115" s="1024"/>
      <c r="AC115" s="1024"/>
      <c r="AD115" s="1024"/>
      <c r="AE115" s="1025"/>
      <c r="AF115" s="1026">
        <v>200578</v>
      </c>
      <c r="AG115" s="1024"/>
      <c r="AH115" s="1024"/>
      <c r="AI115" s="1024"/>
      <c r="AJ115" s="1025"/>
      <c r="AK115" s="1026">
        <v>200526</v>
      </c>
      <c r="AL115" s="1024"/>
      <c r="AM115" s="1024"/>
      <c r="AN115" s="1024"/>
      <c r="AO115" s="1025"/>
      <c r="AP115" s="1027">
        <v>1.1000000000000001</v>
      </c>
      <c r="AQ115" s="1028"/>
      <c r="AR115" s="1028"/>
      <c r="AS115" s="1028"/>
      <c r="AT115" s="1029"/>
      <c r="AU115" s="990"/>
      <c r="AV115" s="991"/>
      <c r="AW115" s="991"/>
      <c r="AX115" s="991"/>
      <c r="AY115" s="991"/>
      <c r="AZ115" s="1039" t="s">
        <v>468</v>
      </c>
      <c r="BA115" s="1040"/>
      <c r="BB115" s="1040"/>
      <c r="BC115" s="1040"/>
      <c r="BD115" s="1040"/>
      <c r="BE115" s="1040"/>
      <c r="BF115" s="1040"/>
      <c r="BG115" s="1040"/>
      <c r="BH115" s="1040"/>
      <c r="BI115" s="1040"/>
      <c r="BJ115" s="1040"/>
      <c r="BK115" s="1040"/>
      <c r="BL115" s="1040"/>
      <c r="BM115" s="1040"/>
      <c r="BN115" s="1040"/>
      <c r="BO115" s="1040"/>
      <c r="BP115" s="1041"/>
      <c r="BQ115" s="1009" t="s">
        <v>448</v>
      </c>
      <c r="BR115" s="1010"/>
      <c r="BS115" s="1010"/>
      <c r="BT115" s="1010"/>
      <c r="BU115" s="1010"/>
      <c r="BV115" s="1010" t="s">
        <v>464</v>
      </c>
      <c r="BW115" s="1010"/>
      <c r="BX115" s="1010"/>
      <c r="BY115" s="1010"/>
      <c r="BZ115" s="1010"/>
      <c r="CA115" s="1010" t="s">
        <v>448</v>
      </c>
      <c r="CB115" s="1010"/>
      <c r="CC115" s="1010"/>
      <c r="CD115" s="1010"/>
      <c r="CE115" s="1010"/>
      <c r="CF115" s="1004" t="s">
        <v>448</v>
      </c>
      <c r="CG115" s="1005"/>
      <c r="CH115" s="1005"/>
      <c r="CI115" s="1005"/>
      <c r="CJ115" s="1005"/>
      <c r="CK115" s="1035"/>
      <c r="CL115" s="1036"/>
      <c r="CM115" s="1039" t="s">
        <v>469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411</v>
      </c>
      <c r="DH115" s="1049"/>
      <c r="DI115" s="1049"/>
      <c r="DJ115" s="1049"/>
      <c r="DK115" s="1050"/>
      <c r="DL115" s="1051" t="s">
        <v>456</v>
      </c>
      <c r="DM115" s="1049"/>
      <c r="DN115" s="1049"/>
      <c r="DO115" s="1049"/>
      <c r="DP115" s="1050"/>
      <c r="DQ115" s="1051" t="s">
        <v>455</v>
      </c>
      <c r="DR115" s="1049"/>
      <c r="DS115" s="1049"/>
      <c r="DT115" s="1049"/>
      <c r="DU115" s="1050"/>
      <c r="DV115" s="1052" t="s">
        <v>455</v>
      </c>
      <c r="DW115" s="1053"/>
      <c r="DX115" s="1053"/>
      <c r="DY115" s="1053"/>
      <c r="DZ115" s="1054"/>
    </row>
    <row r="116" spans="1:130" s="246" customFormat="1" ht="26.25" customHeight="1" x14ac:dyDescent="0.15">
      <c r="A116" s="1046"/>
      <c r="B116" s="1047"/>
      <c r="C116" s="1055" t="s">
        <v>470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448</v>
      </c>
      <c r="AB116" s="1049"/>
      <c r="AC116" s="1049"/>
      <c r="AD116" s="1049"/>
      <c r="AE116" s="1050"/>
      <c r="AF116" s="1051" t="s">
        <v>462</v>
      </c>
      <c r="AG116" s="1049"/>
      <c r="AH116" s="1049"/>
      <c r="AI116" s="1049"/>
      <c r="AJ116" s="1050"/>
      <c r="AK116" s="1051" t="s">
        <v>455</v>
      </c>
      <c r="AL116" s="1049"/>
      <c r="AM116" s="1049"/>
      <c r="AN116" s="1049"/>
      <c r="AO116" s="1050"/>
      <c r="AP116" s="1052" t="s">
        <v>464</v>
      </c>
      <c r="AQ116" s="1053"/>
      <c r="AR116" s="1053"/>
      <c r="AS116" s="1053"/>
      <c r="AT116" s="1054"/>
      <c r="AU116" s="990"/>
      <c r="AV116" s="991"/>
      <c r="AW116" s="991"/>
      <c r="AX116" s="991"/>
      <c r="AY116" s="991"/>
      <c r="AZ116" s="1057" t="s">
        <v>471</v>
      </c>
      <c r="BA116" s="1058"/>
      <c r="BB116" s="1058"/>
      <c r="BC116" s="1058"/>
      <c r="BD116" s="1058"/>
      <c r="BE116" s="1058"/>
      <c r="BF116" s="1058"/>
      <c r="BG116" s="1058"/>
      <c r="BH116" s="1058"/>
      <c r="BI116" s="1058"/>
      <c r="BJ116" s="1058"/>
      <c r="BK116" s="1058"/>
      <c r="BL116" s="1058"/>
      <c r="BM116" s="1058"/>
      <c r="BN116" s="1058"/>
      <c r="BO116" s="1058"/>
      <c r="BP116" s="1059"/>
      <c r="BQ116" s="1009" t="s">
        <v>472</v>
      </c>
      <c r="BR116" s="1010"/>
      <c r="BS116" s="1010"/>
      <c r="BT116" s="1010"/>
      <c r="BU116" s="1010"/>
      <c r="BV116" s="1010" t="s">
        <v>451</v>
      </c>
      <c r="BW116" s="1010"/>
      <c r="BX116" s="1010"/>
      <c r="BY116" s="1010"/>
      <c r="BZ116" s="1010"/>
      <c r="CA116" s="1010" t="s">
        <v>455</v>
      </c>
      <c r="CB116" s="1010"/>
      <c r="CC116" s="1010"/>
      <c r="CD116" s="1010"/>
      <c r="CE116" s="1010"/>
      <c r="CF116" s="1004" t="s">
        <v>411</v>
      </c>
      <c r="CG116" s="1005"/>
      <c r="CH116" s="1005"/>
      <c r="CI116" s="1005"/>
      <c r="CJ116" s="1005"/>
      <c r="CK116" s="1035"/>
      <c r="CL116" s="1036"/>
      <c r="CM116" s="1006" t="s">
        <v>473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55167</v>
      </c>
      <c r="DH116" s="1049"/>
      <c r="DI116" s="1049"/>
      <c r="DJ116" s="1049"/>
      <c r="DK116" s="1050"/>
      <c r="DL116" s="1051">
        <v>45483</v>
      </c>
      <c r="DM116" s="1049"/>
      <c r="DN116" s="1049"/>
      <c r="DO116" s="1049"/>
      <c r="DP116" s="1050"/>
      <c r="DQ116" s="1051">
        <v>35844</v>
      </c>
      <c r="DR116" s="1049"/>
      <c r="DS116" s="1049"/>
      <c r="DT116" s="1049"/>
      <c r="DU116" s="1050"/>
      <c r="DV116" s="1052">
        <v>0.2</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474</v>
      </c>
      <c r="Z117" s="976"/>
      <c r="AA117" s="1066">
        <v>5001010</v>
      </c>
      <c r="AB117" s="1067"/>
      <c r="AC117" s="1067"/>
      <c r="AD117" s="1067"/>
      <c r="AE117" s="1068"/>
      <c r="AF117" s="1069">
        <v>4962636</v>
      </c>
      <c r="AG117" s="1067"/>
      <c r="AH117" s="1067"/>
      <c r="AI117" s="1067"/>
      <c r="AJ117" s="1068"/>
      <c r="AK117" s="1069">
        <v>4996811</v>
      </c>
      <c r="AL117" s="1067"/>
      <c r="AM117" s="1067"/>
      <c r="AN117" s="1067"/>
      <c r="AO117" s="1068"/>
      <c r="AP117" s="1070"/>
      <c r="AQ117" s="1071"/>
      <c r="AR117" s="1071"/>
      <c r="AS117" s="1071"/>
      <c r="AT117" s="1072"/>
      <c r="AU117" s="990"/>
      <c r="AV117" s="991"/>
      <c r="AW117" s="991"/>
      <c r="AX117" s="991"/>
      <c r="AY117" s="991"/>
      <c r="AZ117" s="1057" t="s">
        <v>475</v>
      </c>
      <c r="BA117" s="1058"/>
      <c r="BB117" s="1058"/>
      <c r="BC117" s="1058"/>
      <c r="BD117" s="1058"/>
      <c r="BE117" s="1058"/>
      <c r="BF117" s="1058"/>
      <c r="BG117" s="1058"/>
      <c r="BH117" s="1058"/>
      <c r="BI117" s="1058"/>
      <c r="BJ117" s="1058"/>
      <c r="BK117" s="1058"/>
      <c r="BL117" s="1058"/>
      <c r="BM117" s="1058"/>
      <c r="BN117" s="1058"/>
      <c r="BO117" s="1058"/>
      <c r="BP117" s="1059"/>
      <c r="BQ117" s="1009" t="s">
        <v>472</v>
      </c>
      <c r="BR117" s="1010"/>
      <c r="BS117" s="1010"/>
      <c r="BT117" s="1010"/>
      <c r="BU117" s="1010"/>
      <c r="BV117" s="1010" t="s">
        <v>462</v>
      </c>
      <c r="BW117" s="1010"/>
      <c r="BX117" s="1010"/>
      <c r="BY117" s="1010"/>
      <c r="BZ117" s="1010"/>
      <c r="CA117" s="1010" t="s">
        <v>451</v>
      </c>
      <c r="CB117" s="1010"/>
      <c r="CC117" s="1010"/>
      <c r="CD117" s="1010"/>
      <c r="CE117" s="1010"/>
      <c r="CF117" s="1004" t="s">
        <v>464</v>
      </c>
      <c r="CG117" s="1005"/>
      <c r="CH117" s="1005"/>
      <c r="CI117" s="1005"/>
      <c r="CJ117" s="1005"/>
      <c r="CK117" s="1035"/>
      <c r="CL117" s="1036"/>
      <c r="CM117" s="1006" t="s">
        <v>476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451</v>
      </c>
      <c r="DH117" s="1049"/>
      <c r="DI117" s="1049"/>
      <c r="DJ117" s="1049"/>
      <c r="DK117" s="1050"/>
      <c r="DL117" s="1051" t="s">
        <v>136</v>
      </c>
      <c r="DM117" s="1049"/>
      <c r="DN117" s="1049"/>
      <c r="DO117" s="1049"/>
      <c r="DP117" s="1050"/>
      <c r="DQ117" s="1051" t="s">
        <v>447</v>
      </c>
      <c r="DR117" s="1049"/>
      <c r="DS117" s="1049"/>
      <c r="DT117" s="1049"/>
      <c r="DU117" s="1050"/>
      <c r="DV117" s="1052" t="s">
        <v>411</v>
      </c>
      <c r="DW117" s="1053"/>
      <c r="DX117" s="1053"/>
      <c r="DY117" s="1053"/>
      <c r="DZ117" s="1054"/>
    </row>
    <row r="118" spans="1:130" s="246" customFormat="1" ht="26.25" customHeight="1" x14ac:dyDescent="0.15">
      <c r="A118" s="994" t="s">
        <v>441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439</v>
      </c>
      <c r="AB118" s="975"/>
      <c r="AC118" s="975"/>
      <c r="AD118" s="975"/>
      <c r="AE118" s="976"/>
      <c r="AF118" s="974" t="s">
        <v>305</v>
      </c>
      <c r="AG118" s="975"/>
      <c r="AH118" s="975"/>
      <c r="AI118" s="975"/>
      <c r="AJ118" s="976"/>
      <c r="AK118" s="974" t="s">
        <v>304</v>
      </c>
      <c r="AL118" s="975"/>
      <c r="AM118" s="975"/>
      <c r="AN118" s="975"/>
      <c r="AO118" s="976"/>
      <c r="AP118" s="1061" t="s">
        <v>440</v>
      </c>
      <c r="AQ118" s="1062"/>
      <c r="AR118" s="1062"/>
      <c r="AS118" s="1062"/>
      <c r="AT118" s="1063"/>
      <c r="AU118" s="990"/>
      <c r="AV118" s="991"/>
      <c r="AW118" s="991"/>
      <c r="AX118" s="991"/>
      <c r="AY118" s="991"/>
      <c r="AZ118" s="1064" t="s">
        <v>477</v>
      </c>
      <c r="BA118" s="1055"/>
      <c r="BB118" s="1055"/>
      <c r="BC118" s="1055"/>
      <c r="BD118" s="1055"/>
      <c r="BE118" s="1055"/>
      <c r="BF118" s="1055"/>
      <c r="BG118" s="1055"/>
      <c r="BH118" s="1055"/>
      <c r="BI118" s="1055"/>
      <c r="BJ118" s="1055"/>
      <c r="BK118" s="1055"/>
      <c r="BL118" s="1055"/>
      <c r="BM118" s="1055"/>
      <c r="BN118" s="1055"/>
      <c r="BO118" s="1055"/>
      <c r="BP118" s="1056"/>
      <c r="BQ118" s="1087" t="s">
        <v>462</v>
      </c>
      <c r="BR118" s="1088"/>
      <c r="BS118" s="1088"/>
      <c r="BT118" s="1088"/>
      <c r="BU118" s="1088"/>
      <c r="BV118" s="1088" t="s">
        <v>462</v>
      </c>
      <c r="BW118" s="1088"/>
      <c r="BX118" s="1088"/>
      <c r="BY118" s="1088"/>
      <c r="BZ118" s="1088"/>
      <c r="CA118" s="1088" t="s">
        <v>411</v>
      </c>
      <c r="CB118" s="1088"/>
      <c r="CC118" s="1088"/>
      <c r="CD118" s="1088"/>
      <c r="CE118" s="1088"/>
      <c r="CF118" s="1004" t="s">
        <v>462</v>
      </c>
      <c r="CG118" s="1005"/>
      <c r="CH118" s="1005"/>
      <c r="CI118" s="1005"/>
      <c r="CJ118" s="1005"/>
      <c r="CK118" s="1035"/>
      <c r="CL118" s="1036"/>
      <c r="CM118" s="1006" t="s">
        <v>478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411</v>
      </c>
      <c r="DH118" s="1049"/>
      <c r="DI118" s="1049"/>
      <c r="DJ118" s="1049"/>
      <c r="DK118" s="1050"/>
      <c r="DL118" s="1051" t="s">
        <v>411</v>
      </c>
      <c r="DM118" s="1049"/>
      <c r="DN118" s="1049"/>
      <c r="DO118" s="1049"/>
      <c r="DP118" s="1050"/>
      <c r="DQ118" s="1051" t="s">
        <v>455</v>
      </c>
      <c r="DR118" s="1049"/>
      <c r="DS118" s="1049"/>
      <c r="DT118" s="1049"/>
      <c r="DU118" s="1050"/>
      <c r="DV118" s="1052" t="s">
        <v>451</v>
      </c>
      <c r="DW118" s="1053"/>
      <c r="DX118" s="1053"/>
      <c r="DY118" s="1053"/>
      <c r="DZ118" s="1054"/>
    </row>
    <row r="119" spans="1:130" s="246" customFormat="1" ht="26.25" customHeight="1" x14ac:dyDescent="0.15">
      <c r="A119" s="1148" t="s">
        <v>444</v>
      </c>
      <c r="B119" s="1034"/>
      <c r="C119" s="1013" t="s">
        <v>445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190872</v>
      </c>
      <c r="AB119" s="982"/>
      <c r="AC119" s="982"/>
      <c r="AD119" s="982"/>
      <c r="AE119" s="983"/>
      <c r="AF119" s="984">
        <v>190872</v>
      </c>
      <c r="AG119" s="982"/>
      <c r="AH119" s="982"/>
      <c r="AI119" s="982"/>
      <c r="AJ119" s="983"/>
      <c r="AK119" s="984">
        <v>190872</v>
      </c>
      <c r="AL119" s="982"/>
      <c r="AM119" s="982"/>
      <c r="AN119" s="982"/>
      <c r="AO119" s="983"/>
      <c r="AP119" s="985">
        <v>1</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479</v>
      </c>
      <c r="BP119" s="1096"/>
      <c r="BQ119" s="1087">
        <v>61603137</v>
      </c>
      <c r="BR119" s="1088"/>
      <c r="BS119" s="1088"/>
      <c r="BT119" s="1088"/>
      <c r="BU119" s="1088"/>
      <c r="BV119" s="1088">
        <v>60100891</v>
      </c>
      <c r="BW119" s="1088"/>
      <c r="BX119" s="1088"/>
      <c r="BY119" s="1088"/>
      <c r="BZ119" s="1088"/>
      <c r="CA119" s="1088">
        <v>58812211</v>
      </c>
      <c r="CB119" s="1088"/>
      <c r="CC119" s="1088"/>
      <c r="CD119" s="1088"/>
      <c r="CE119" s="1088"/>
      <c r="CF119" s="1089"/>
      <c r="CG119" s="1090"/>
      <c r="CH119" s="1090"/>
      <c r="CI119" s="1090"/>
      <c r="CJ119" s="1091"/>
      <c r="CK119" s="1037"/>
      <c r="CL119" s="1038"/>
      <c r="CM119" s="1092" t="s">
        <v>480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464</v>
      </c>
      <c r="DH119" s="1074"/>
      <c r="DI119" s="1074"/>
      <c r="DJ119" s="1074"/>
      <c r="DK119" s="1075"/>
      <c r="DL119" s="1073" t="s">
        <v>411</v>
      </c>
      <c r="DM119" s="1074"/>
      <c r="DN119" s="1074"/>
      <c r="DO119" s="1074"/>
      <c r="DP119" s="1075"/>
      <c r="DQ119" s="1073" t="s">
        <v>451</v>
      </c>
      <c r="DR119" s="1074"/>
      <c r="DS119" s="1074"/>
      <c r="DT119" s="1074"/>
      <c r="DU119" s="1075"/>
      <c r="DV119" s="1076" t="s">
        <v>462</v>
      </c>
      <c r="DW119" s="1077"/>
      <c r="DX119" s="1077"/>
      <c r="DY119" s="1077"/>
      <c r="DZ119" s="1078"/>
    </row>
    <row r="120" spans="1:130" s="246" customFormat="1" ht="26.25" customHeight="1" x14ac:dyDescent="0.15">
      <c r="A120" s="1149"/>
      <c r="B120" s="1036"/>
      <c r="C120" s="1006" t="s">
        <v>450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451</v>
      </c>
      <c r="AB120" s="1049"/>
      <c r="AC120" s="1049"/>
      <c r="AD120" s="1049"/>
      <c r="AE120" s="1050"/>
      <c r="AF120" s="1051" t="s">
        <v>411</v>
      </c>
      <c r="AG120" s="1049"/>
      <c r="AH120" s="1049"/>
      <c r="AI120" s="1049"/>
      <c r="AJ120" s="1050"/>
      <c r="AK120" s="1051" t="s">
        <v>411</v>
      </c>
      <c r="AL120" s="1049"/>
      <c r="AM120" s="1049"/>
      <c r="AN120" s="1049"/>
      <c r="AO120" s="1050"/>
      <c r="AP120" s="1052" t="s">
        <v>447</v>
      </c>
      <c r="AQ120" s="1053"/>
      <c r="AR120" s="1053"/>
      <c r="AS120" s="1053"/>
      <c r="AT120" s="1054"/>
      <c r="AU120" s="1079" t="s">
        <v>481</v>
      </c>
      <c r="AV120" s="1080"/>
      <c r="AW120" s="1080"/>
      <c r="AX120" s="1080"/>
      <c r="AY120" s="1081"/>
      <c r="AZ120" s="1030" t="s">
        <v>482</v>
      </c>
      <c r="BA120" s="979"/>
      <c r="BB120" s="979"/>
      <c r="BC120" s="979"/>
      <c r="BD120" s="979"/>
      <c r="BE120" s="979"/>
      <c r="BF120" s="979"/>
      <c r="BG120" s="979"/>
      <c r="BH120" s="979"/>
      <c r="BI120" s="979"/>
      <c r="BJ120" s="979"/>
      <c r="BK120" s="979"/>
      <c r="BL120" s="979"/>
      <c r="BM120" s="979"/>
      <c r="BN120" s="979"/>
      <c r="BO120" s="979"/>
      <c r="BP120" s="980"/>
      <c r="BQ120" s="1016">
        <v>7868107</v>
      </c>
      <c r="BR120" s="1017"/>
      <c r="BS120" s="1017"/>
      <c r="BT120" s="1017"/>
      <c r="BU120" s="1017"/>
      <c r="BV120" s="1017">
        <v>7687937</v>
      </c>
      <c r="BW120" s="1017"/>
      <c r="BX120" s="1017"/>
      <c r="BY120" s="1017"/>
      <c r="BZ120" s="1017"/>
      <c r="CA120" s="1017">
        <v>7982802</v>
      </c>
      <c r="CB120" s="1017"/>
      <c r="CC120" s="1017"/>
      <c r="CD120" s="1017"/>
      <c r="CE120" s="1017"/>
      <c r="CF120" s="1031">
        <v>43.6</v>
      </c>
      <c r="CG120" s="1032"/>
      <c r="CH120" s="1032"/>
      <c r="CI120" s="1032"/>
      <c r="CJ120" s="1032"/>
      <c r="CK120" s="1097" t="s">
        <v>483</v>
      </c>
      <c r="CL120" s="1098"/>
      <c r="CM120" s="1098"/>
      <c r="CN120" s="1098"/>
      <c r="CO120" s="1099"/>
      <c r="CP120" s="1105" t="s">
        <v>484</v>
      </c>
      <c r="CQ120" s="1106"/>
      <c r="CR120" s="1106"/>
      <c r="CS120" s="1106"/>
      <c r="CT120" s="1106"/>
      <c r="CU120" s="1106"/>
      <c r="CV120" s="1106"/>
      <c r="CW120" s="1106"/>
      <c r="CX120" s="1106"/>
      <c r="CY120" s="1106"/>
      <c r="CZ120" s="1106"/>
      <c r="DA120" s="1106"/>
      <c r="DB120" s="1106"/>
      <c r="DC120" s="1106"/>
      <c r="DD120" s="1106"/>
      <c r="DE120" s="1106"/>
      <c r="DF120" s="1107"/>
      <c r="DG120" s="1016">
        <v>14083425</v>
      </c>
      <c r="DH120" s="1017"/>
      <c r="DI120" s="1017"/>
      <c r="DJ120" s="1017"/>
      <c r="DK120" s="1017"/>
      <c r="DL120" s="1017">
        <v>13012703</v>
      </c>
      <c r="DM120" s="1017"/>
      <c r="DN120" s="1017"/>
      <c r="DO120" s="1017"/>
      <c r="DP120" s="1017"/>
      <c r="DQ120" s="1017">
        <v>12046857</v>
      </c>
      <c r="DR120" s="1017"/>
      <c r="DS120" s="1017"/>
      <c r="DT120" s="1017"/>
      <c r="DU120" s="1017"/>
      <c r="DV120" s="1018">
        <v>65.7</v>
      </c>
      <c r="DW120" s="1018"/>
      <c r="DX120" s="1018"/>
      <c r="DY120" s="1018"/>
      <c r="DZ120" s="1019"/>
    </row>
    <row r="121" spans="1:130" s="246" customFormat="1" ht="26.25" customHeight="1" x14ac:dyDescent="0.15">
      <c r="A121" s="1149"/>
      <c r="B121" s="1036"/>
      <c r="C121" s="1057" t="s">
        <v>485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411</v>
      </c>
      <c r="AB121" s="1049"/>
      <c r="AC121" s="1049"/>
      <c r="AD121" s="1049"/>
      <c r="AE121" s="1050"/>
      <c r="AF121" s="1051" t="s">
        <v>411</v>
      </c>
      <c r="AG121" s="1049"/>
      <c r="AH121" s="1049"/>
      <c r="AI121" s="1049"/>
      <c r="AJ121" s="1050"/>
      <c r="AK121" s="1051" t="s">
        <v>411</v>
      </c>
      <c r="AL121" s="1049"/>
      <c r="AM121" s="1049"/>
      <c r="AN121" s="1049"/>
      <c r="AO121" s="1050"/>
      <c r="AP121" s="1052" t="s">
        <v>451</v>
      </c>
      <c r="AQ121" s="1053"/>
      <c r="AR121" s="1053"/>
      <c r="AS121" s="1053"/>
      <c r="AT121" s="1054"/>
      <c r="AU121" s="1082"/>
      <c r="AV121" s="1083"/>
      <c r="AW121" s="1083"/>
      <c r="AX121" s="1083"/>
      <c r="AY121" s="1084"/>
      <c r="AZ121" s="1039" t="s">
        <v>486</v>
      </c>
      <c r="BA121" s="1040"/>
      <c r="BB121" s="1040"/>
      <c r="BC121" s="1040"/>
      <c r="BD121" s="1040"/>
      <c r="BE121" s="1040"/>
      <c r="BF121" s="1040"/>
      <c r="BG121" s="1040"/>
      <c r="BH121" s="1040"/>
      <c r="BI121" s="1040"/>
      <c r="BJ121" s="1040"/>
      <c r="BK121" s="1040"/>
      <c r="BL121" s="1040"/>
      <c r="BM121" s="1040"/>
      <c r="BN121" s="1040"/>
      <c r="BO121" s="1040"/>
      <c r="BP121" s="1041"/>
      <c r="BQ121" s="1009">
        <v>2686151</v>
      </c>
      <c r="BR121" s="1010"/>
      <c r="BS121" s="1010"/>
      <c r="BT121" s="1010"/>
      <c r="BU121" s="1010"/>
      <c r="BV121" s="1010">
        <v>2650825</v>
      </c>
      <c r="BW121" s="1010"/>
      <c r="BX121" s="1010"/>
      <c r="BY121" s="1010"/>
      <c r="BZ121" s="1010"/>
      <c r="CA121" s="1010">
        <v>1070741</v>
      </c>
      <c r="CB121" s="1010"/>
      <c r="CC121" s="1010"/>
      <c r="CD121" s="1010"/>
      <c r="CE121" s="1010"/>
      <c r="CF121" s="1004">
        <v>5.8</v>
      </c>
      <c r="CG121" s="1005"/>
      <c r="CH121" s="1005"/>
      <c r="CI121" s="1005"/>
      <c r="CJ121" s="1005"/>
      <c r="CK121" s="1100"/>
      <c r="CL121" s="1101"/>
      <c r="CM121" s="1101"/>
      <c r="CN121" s="1101"/>
      <c r="CO121" s="1102"/>
      <c r="CP121" s="1110" t="s">
        <v>487</v>
      </c>
      <c r="CQ121" s="1111"/>
      <c r="CR121" s="1111"/>
      <c r="CS121" s="1111"/>
      <c r="CT121" s="1111"/>
      <c r="CU121" s="1111"/>
      <c r="CV121" s="1111"/>
      <c r="CW121" s="1111"/>
      <c r="CX121" s="1111"/>
      <c r="CY121" s="1111"/>
      <c r="CZ121" s="1111"/>
      <c r="DA121" s="1111"/>
      <c r="DB121" s="1111"/>
      <c r="DC121" s="1111"/>
      <c r="DD121" s="1111"/>
      <c r="DE121" s="1111"/>
      <c r="DF121" s="1112"/>
      <c r="DG121" s="1009">
        <v>5251304</v>
      </c>
      <c r="DH121" s="1010"/>
      <c r="DI121" s="1010"/>
      <c r="DJ121" s="1010"/>
      <c r="DK121" s="1010"/>
      <c r="DL121" s="1010">
        <v>4998988</v>
      </c>
      <c r="DM121" s="1010"/>
      <c r="DN121" s="1010"/>
      <c r="DO121" s="1010"/>
      <c r="DP121" s="1010"/>
      <c r="DQ121" s="1010">
        <v>4779300</v>
      </c>
      <c r="DR121" s="1010"/>
      <c r="DS121" s="1010"/>
      <c r="DT121" s="1010"/>
      <c r="DU121" s="1010"/>
      <c r="DV121" s="1011">
        <v>26.1</v>
      </c>
      <c r="DW121" s="1011"/>
      <c r="DX121" s="1011"/>
      <c r="DY121" s="1011"/>
      <c r="DZ121" s="1012"/>
    </row>
    <row r="122" spans="1:130" s="246" customFormat="1" ht="26.25" customHeight="1" x14ac:dyDescent="0.15">
      <c r="A122" s="1149"/>
      <c r="B122" s="1036"/>
      <c r="C122" s="1006" t="s">
        <v>466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472</v>
      </c>
      <c r="AB122" s="1049"/>
      <c r="AC122" s="1049"/>
      <c r="AD122" s="1049"/>
      <c r="AE122" s="1050"/>
      <c r="AF122" s="1051" t="s">
        <v>447</v>
      </c>
      <c r="AG122" s="1049"/>
      <c r="AH122" s="1049"/>
      <c r="AI122" s="1049"/>
      <c r="AJ122" s="1050"/>
      <c r="AK122" s="1051" t="s">
        <v>411</v>
      </c>
      <c r="AL122" s="1049"/>
      <c r="AM122" s="1049"/>
      <c r="AN122" s="1049"/>
      <c r="AO122" s="1050"/>
      <c r="AP122" s="1052" t="s">
        <v>448</v>
      </c>
      <c r="AQ122" s="1053"/>
      <c r="AR122" s="1053"/>
      <c r="AS122" s="1053"/>
      <c r="AT122" s="1054"/>
      <c r="AU122" s="1082"/>
      <c r="AV122" s="1083"/>
      <c r="AW122" s="1083"/>
      <c r="AX122" s="1083"/>
      <c r="AY122" s="1084"/>
      <c r="AZ122" s="1064" t="s">
        <v>488</v>
      </c>
      <c r="BA122" s="1055"/>
      <c r="BB122" s="1055"/>
      <c r="BC122" s="1055"/>
      <c r="BD122" s="1055"/>
      <c r="BE122" s="1055"/>
      <c r="BF122" s="1055"/>
      <c r="BG122" s="1055"/>
      <c r="BH122" s="1055"/>
      <c r="BI122" s="1055"/>
      <c r="BJ122" s="1055"/>
      <c r="BK122" s="1055"/>
      <c r="BL122" s="1055"/>
      <c r="BM122" s="1055"/>
      <c r="BN122" s="1055"/>
      <c r="BO122" s="1055"/>
      <c r="BP122" s="1056"/>
      <c r="BQ122" s="1087">
        <v>36978985</v>
      </c>
      <c r="BR122" s="1088"/>
      <c r="BS122" s="1088"/>
      <c r="BT122" s="1088"/>
      <c r="BU122" s="1088"/>
      <c r="BV122" s="1088">
        <v>36414794</v>
      </c>
      <c r="BW122" s="1088"/>
      <c r="BX122" s="1088"/>
      <c r="BY122" s="1088"/>
      <c r="BZ122" s="1088"/>
      <c r="CA122" s="1088">
        <v>36382613</v>
      </c>
      <c r="CB122" s="1088"/>
      <c r="CC122" s="1088"/>
      <c r="CD122" s="1088"/>
      <c r="CE122" s="1088"/>
      <c r="CF122" s="1108">
        <v>198.5</v>
      </c>
      <c r="CG122" s="1109"/>
      <c r="CH122" s="1109"/>
      <c r="CI122" s="1109"/>
      <c r="CJ122" s="1109"/>
      <c r="CK122" s="1100"/>
      <c r="CL122" s="1101"/>
      <c r="CM122" s="1101"/>
      <c r="CN122" s="1101"/>
      <c r="CO122" s="1102"/>
      <c r="CP122" s="1110" t="s">
        <v>489</v>
      </c>
      <c r="CQ122" s="1111"/>
      <c r="CR122" s="1111"/>
      <c r="CS122" s="1111"/>
      <c r="CT122" s="1111"/>
      <c r="CU122" s="1111"/>
      <c r="CV122" s="1111"/>
      <c r="CW122" s="1111"/>
      <c r="CX122" s="1111"/>
      <c r="CY122" s="1111"/>
      <c r="CZ122" s="1111"/>
      <c r="DA122" s="1111"/>
      <c r="DB122" s="1111"/>
      <c r="DC122" s="1111"/>
      <c r="DD122" s="1111"/>
      <c r="DE122" s="1111"/>
      <c r="DF122" s="1112"/>
      <c r="DG122" s="1009">
        <v>3079664</v>
      </c>
      <c r="DH122" s="1010"/>
      <c r="DI122" s="1010"/>
      <c r="DJ122" s="1010"/>
      <c r="DK122" s="1010"/>
      <c r="DL122" s="1010">
        <v>3212536</v>
      </c>
      <c r="DM122" s="1010"/>
      <c r="DN122" s="1010"/>
      <c r="DO122" s="1010"/>
      <c r="DP122" s="1010"/>
      <c r="DQ122" s="1010">
        <v>3291518</v>
      </c>
      <c r="DR122" s="1010"/>
      <c r="DS122" s="1010"/>
      <c r="DT122" s="1010"/>
      <c r="DU122" s="1010"/>
      <c r="DV122" s="1011">
        <v>18</v>
      </c>
      <c r="DW122" s="1011"/>
      <c r="DX122" s="1011"/>
      <c r="DY122" s="1011"/>
      <c r="DZ122" s="1012"/>
    </row>
    <row r="123" spans="1:130" s="246" customFormat="1" ht="26.25" customHeight="1" x14ac:dyDescent="0.15">
      <c r="A123" s="1149"/>
      <c r="B123" s="1036"/>
      <c r="C123" s="1006" t="s">
        <v>473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472</v>
      </c>
      <c r="AB123" s="1049"/>
      <c r="AC123" s="1049"/>
      <c r="AD123" s="1049"/>
      <c r="AE123" s="1050"/>
      <c r="AF123" s="1051" t="s">
        <v>448</v>
      </c>
      <c r="AG123" s="1049"/>
      <c r="AH123" s="1049"/>
      <c r="AI123" s="1049"/>
      <c r="AJ123" s="1050"/>
      <c r="AK123" s="1051" t="s">
        <v>451</v>
      </c>
      <c r="AL123" s="1049"/>
      <c r="AM123" s="1049"/>
      <c r="AN123" s="1049"/>
      <c r="AO123" s="1050"/>
      <c r="AP123" s="1052" t="s">
        <v>451</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490</v>
      </c>
      <c r="BP123" s="1096"/>
      <c r="BQ123" s="1155">
        <v>47533243</v>
      </c>
      <c r="BR123" s="1156"/>
      <c r="BS123" s="1156"/>
      <c r="BT123" s="1156"/>
      <c r="BU123" s="1156"/>
      <c r="BV123" s="1156">
        <v>46753556</v>
      </c>
      <c r="BW123" s="1156"/>
      <c r="BX123" s="1156"/>
      <c r="BY123" s="1156"/>
      <c r="BZ123" s="1156"/>
      <c r="CA123" s="1156">
        <v>45436156</v>
      </c>
      <c r="CB123" s="1156"/>
      <c r="CC123" s="1156"/>
      <c r="CD123" s="1156"/>
      <c r="CE123" s="1156"/>
      <c r="CF123" s="1089"/>
      <c r="CG123" s="1090"/>
      <c r="CH123" s="1090"/>
      <c r="CI123" s="1090"/>
      <c r="CJ123" s="1091"/>
      <c r="CK123" s="1100"/>
      <c r="CL123" s="1101"/>
      <c r="CM123" s="1101"/>
      <c r="CN123" s="1101"/>
      <c r="CO123" s="1102"/>
      <c r="CP123" s="1110" t="s">
        <v>491</v>
      </c>
      <c r="CQ123" s="1111"/>
      <c r="CR123" s="1111"/>
      <c r="CS123" s="1111"/>
      <c r="CT123" s="1111"/>
      <c r="CU123" s="1111"/>
      <c r="CV123" s="1111"/>
      <c r="CW123" s="1111"/>
      <c r="CX123" s="1111"/>
      <c r="CY123" s="1111"/>
      <c r="CZ123" s="1111"/>
      <c r="DA123" s="1111"/>
      <c r="DB123" s="1111"/>
      <c r="DC123" s="1111"/>
      <c r="DD123" s="1111"/>
      <c r="DE123" s="1111"/>
      <c r="DF123" s="1112"/>
      <c r="DG123" s="1048">
        <v>1672050</v>
      </c>
      <c r="DH123" s="1049"/>
      <c r="DI123" s="1049"/>
      <c r="DJ123" s="1049"/>
      <c r="DK123" s="1050"/>
      <c r="DL123" s="1051">
        <v>1651603</v>
      </c>
      <c r="DM123" s="1049"/>
      <c r="DN123" s="1049"/>
      <c r="DO123" s="1049"/>
      <c r="DP123" s="1050"/>
      <c r="DQ123" s="1051">
        <v>1629219</v>
      </c>
      <c r="DR123" s="1049"/>
      <c r="DS123" s="1049"/>
      <c r="DT123" s="1049"/>
      <c r="DU123" s="1050"/>
      <c r="DV123" s="1052">
        <v>8.9</v>
      </c>
      <c r="DW123" s="1053"/>
      <c r="DX123" s="1053"/>
      <c r="DY123" s="1053"/>
      <c r="DZ123" s="1054"/>
    </row>
    <row r="124" spans="1:130" s="246" customFormat="1" ht="26.25" customHeight="1" thickBot="1" x14ac:dyDescent="0.2">
      <c r="A124" s="1149"/>
      <c r="B124" s="1036"/>
      <c r="C124" s="1006" t="s">
        <v>476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452</v>
      </c>
      <c r="AB124" s="1049"/>
      <c r="AC124" s="1049"/>
      <c r="AD124" s="1049"/>
      <c r="AE124" s="1050"/>
      <c r="AF124" s="1051" t="s">
        <v>452</v>
      </c>
      <c r="AG124" s="1049"/>
      <c r="AH124" s="1049"/>
      <c r="AI124" s="1049"/>
      <c r="AJ124" s="1050"/>
      <c r="AK124" s="1051" t="s">
        <v>411</v>
      </c>
      <c r="AL124" s="1049"/>
      <c r="AM124" s="1049"/>
      <c r="AN124" s="1049"/>
      <c r="AO124" s="1050"/>
      <c r="AP124" s="1052" t="s">
        <v>464</v>
      </c>
      <c r="AQ124" s="1053"/>
      <c r="AR124" s="1053"/>
      <c r="AS124" s="1053"/>
      <c r="AT124" s="1054"/>
      <c r="AU124" s="1151" t="s">
        <v>492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74.2</v>
      </c>
      <c r="BR124" s="1118"/>
      <c r="BS124" s="1118"/>
      <c r="BT124" s="1118"/>
      <c r="BU124" s="1118"/>
      <c r="BV124" s="1118">
        <v>72.099999999999994</v>
      </c>
      <c r="BW124" s="1118"/>
      <c r="BX124" s="1118"/>
      <c r="BY124" s="1118"/>
      <c r="BZ124" s="1118"/>
      <c r="CA124" s="1118">
        <v>72.900000000000006</v>
      </c>
      <c r="CB124" s="1118"/>
      <c r="CC124" s="1118"/>
      <c r="CD124" s="1118"/>
      <c r="CE124" s="1118"/>
      <c r="CF124" s="1119"/>
      <c r="CG124" s="1120"/>
      <c r="CH124" s="1120"/>
      <c r="CI124" s="1120"/>
      <c r="CJ124" s="1121"/>
      <c r="CK124" s="1103"/>
      <c r="CL124" s="1103"/>
      <c r="CM124" s="1103"/>
      <c r="CN124" s="1103"/>
      <c r="CO124" s="1104"/>
      <c r="CP124" s="1110" t="s">
        <v>493</v>
      </c>
      <c r="CQ124" s="1111"/>
      <c r="CR124" s="1111"/>
      <c r="CS124" s="1111"/>
      <c r="CT124" s="1111"/>
      <c r="CU124" s="1111"/>
      <c r="CV124" s="1111"/>
      <c r="CW124" s="1111"/>
      <c r="CX124" s="1111"/>
      <c r="CY124" s="1111"/>
      <c r="CZ124" s="1111"/>
      <c r="DA124" s="1111"/>
      <c r="DB124" s="1111"/>
      <c r="DC124" s="1111"/>
      <c r="DD124" s="1111"/>
      <c r="DE124" s="1111"/>
      <c r="DF124" s="1112"/>
      <c r="DG124" s="1095">
        <v>284401</v>
      </c>
      <c r="DH124" s="1074"/>
      <c r="DI124" s="1074"/>
      <c r="DJ124" s="1074"/>
      <c r="DK124" s="1075"/>
      <c r="DL124" s="1073">
        <v>188293</v>
      </c>
      <c r="DM124" s="1074"/>
      <c r="DN124" s="1074"/>
      <c r="DO124" s="1074"/>
      <c r="DP124" s="1075"/>
      <c r="DQ124" s="1073">
        <v>119249</v>
      </c>
      <c r="DR124" s="1074"/>
      <c r="DS124" s="1074"/>
      <c r="DT124" s="1074"/>
      <c r="DU124" s="1075"/>
      <c r="DV124" s="1076">
        <v>0.7</v>
      </c>
      <c r="DW124" s="1077"/>
      <c r="DX124" s="1077"/>
      <c r="DY124" s="1077"/>
      <c r="DZ124" s="1078"/>
    </row>
    <row r="125" spans="1:130" s="246" customFormat="1" ht="26.25" customHeight="1" x14ac:dyDescent="0.15">
      <c r="A125" s="1149"/>
      <c r="B125" s="1036"/>
      <c r="C125" s="1006" t="s">
        <v>478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452</v>
      </c>
      <c r="AB125" s="1049"/>
      <c r="AC125" s="1049"/>
      <c r="AD125" s="1049"/>
      <c r="AE125" s="1050"/>
      <c r="AF125" s="1051" t="s">
        <v>411</v>
      </c>
      <c r="AG125" s="1049"/>
      <c r="AH125" s="1049"/>
      <c r="AI125" s="1049"/>
      <c r="AJ125" s="1050"/>
      <c r="AK125" s="1051" t="s">
        <v>411</v>
      </c>
      <c r="AL125" s="1049"/>
      <c r="AM125" s="1049"/>
      <c r="AN125" s="1049"/>
      <c r="AO125" s="1050"/>
      <c r="AP125" s="1052" t="s">
        <v>451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494</v>
      </c>
      <c r="CL125" s="1098"/>
      <c r="CM125" s="1098"/>
      <c r="CN125" s="1098"/>
      <c r="CO125" s="1099"/>
      <c r="CP125" s="1030" t="s">
        <v>495</v>
      </c>
      <c r="CQ125" s="979"/>
      <c r="CR125" s="979"/>
      <c r="CS125" s="979"/>
      <c r="CT125" s="979"/>
      <c r="CU125" s="979"/>
      <c r="CV125" s="979"/>
      <c r="CW125" s="979"/>
      <c r="CX125" s="979"/>
      <c r="CY125" s="979"/>
      <c r="CZ125" s="979"/>
      <c r="DA125" s="979"/>
      <c r="DB125" s="979"/>
      <c r="DC125" s="979"/>
      <c r="DD125" s="979"/>
      <c r="DE125" s="979"/>
      <c r="DF125" s="980"/>
      <c r="DG125" s="1016" t="s">
        <v>451</v>
      </c>
      <c r="DH125" s="1017"/>
      <c r="DI125" s="1017"/>
      <c r="DJ125" s="1017"/>
      <c r="DK125" s="1017"/>
      <c r="DL125" s="1017" t="s">
        <v>452</v>
      </c>
      <c r="DM125" s="1017"/>
      <c r="DN125" s="1017"/>
      <c r="DO125" s="1017"/>
      <c r="DP125" s="1017"/>
      <c r="DQ125" s="1017" t="s">
        <v>447</v>
      </c>
      <c r="DR125" s="1017"/>
      <c r="DS125" s="1017"/>
      <c r="DT125" s="1017"/>
      <c r="DU125" s="1017"/>
      <c r="DV125" s="1018" t="s">
        <v>451</v>
      </c>
      <c r="DW125" s="1018"/>
      <c r="DX125" s="1018"/>
      <c r="DY125" s="1018"/>
      <c r="DZ125" s="1019"/>
    </row>
    <row r="126" spans="1:130" s="246" customFormat="1" ht="26.25" customHeight="1" thickBot="1" x14ac:dyDescent="0.2">
      <c r="A126" s="1149"/>
      <c r="B126" s="1036"/>
      <c r="C126" s="1006" t="s">
        <v>480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9757</v>
      </c>
      <c r="AB126" s="1049"/>
      <c r="AC126" s="1049"/>
      <c r="AD126" s="1049"/>
      <c r="AE126" s="1050"/>
      <c r="AF126" s="1051">
        <v>9706</v>
      </c>
      <c r="AG126" s="1049"/>
      <c r="AH126" s="1049"/>
      <c r="AI126" s="1049"/>
      <c r="AJ126" s="1050"/>
      <c r="AK126" s="1051">
        <v>9654</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496</v>
      </c>
      <c r="CQ126" s="1040"/>
      <c r="CR126" s="1040"/>
      <c r="CS126" s="1040"/>
      <c r="CT126" s="1040"/>
      <c r="CU126" s="1040"/>
      <c r="CV126" s="1040"/>
      <c r="CW126" s="1040"/>
      <c r="CX126" s="1040"/>
      <c r="CY126" s="1040"/>
      <c r="CZ126" s="1040"/>
      <c r="DA126" s="1040"/>
      <c r="DB126" s="1040"/>
      <c r="DC126" s="1040"/>
      <c r="DD126" s="1040"/>
      <c r="DE126" s="1040"/>
      <c r="DF126" s="1041"/>
      <c r="DG126" s="1009" t="s">
        <v>464</v>
      </c>
      <c r="DH126" s="1010"/>
      <c r="DI126" s="1010"/>
      <c r="DJ126" s="1010"/>
      <c r="DK126" s="1010"/>
      <c r="DL126" s="1010" t="s">
        <v>451</v>
      </c>
      <c r="DM126" s="1010"/>
      <c r="DN126" s="1010"/>
      <c r="DO126" s="1010"/>
      <c r="DP126" s="1010"/>
      <c r="DQ126" s="1010" t="s">
        <v>451</v>
      </c>
      <c r="DR126" s="1010"/>
      <c r="DS126" s="1010"/>
      <c r="DT126" s="1010"/>
      <c r="DU126" s="1010"/>
      <c r="DV126" s="1011" t="s">
        <v>411</v>
      </c>
      <c r="DW126" s="1011"/>
      <c r="DX126" s="1011"/>
      <c r="DY126" s="1011"/>
      <c r="DZ126" s="1012"/>
    </row>
    <row r="127" spans="1:130" s="246" customFormat="1" ht="26.25" customHeight="1" x14ac:dyDescent="0.15">
      <c r="A127" s="1150"/>
      <c r="B127" s="1038"/>
      <c r="C127" s="1092" t="s">
        <v>497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451</v>
      </c>
      <c r="AB127" s="1049"/>
      <c r="AC127" s="1049"/>
      <c r="AD127" s="1049"/>
      <c r="AE127" s="1050"/>
      <c r="AF127" s="1051" t="s">
        <v>452</v>
      </c>
      <c r="AG127" s="1049"/>
      <c r="AH127" s="1049"/>
      <c r="AI127" s="1049"/>
      <c r="AJ127" s="1050"/>
      <c r="AK127" s="1051" t="s">
        <v>447</v>
      </c>
      <c r="AL127" s="1049"/>
      <c r="AM127" s="1049"/>
      <c r="AN127" s="1049"/>
      <c r="AO127" s="1050"/>
      <c r="AP127" s="1052" t="s">
        <v>451</v>
      </c>
      <c r="AQ127" s="1053"/>
      <c r="AR127" s="1053"/>
      <c r="AS127" s="1053"/>
      <c r="AT127" s="1054"/>
      <c r="AU127" s="282"/>
      <c r="AV127" s="282"/>
      <c r="AW127" s="282"/>
      <c r="AX127" s="1122" t="s">
        <v>498</v>
      </c>
      <c r="AY127" s="1123"/>
      <c r="AZ127" s="1123"/>
      <c r="BA127" s="1123"/>
      <c r="BB127" s="1123"/>
      <c r="BC127" s="1123"/>
      <c r="BD127" s="1123"/>
      <c r="BE127" s="1124"/>
      <c r="BF127" s="1125" t="s">
        <v>499</v>
      </c>
      <c r="BG127" s="1123"/>
      <c r="BH127" s="1123"/>
      <c r="BI127" s="1123"/>
      <c r="BJ127" s="1123"/>
      <c r="BK127" s="1123"/>
      <c r="BL127" s="1124"/>
      <c r="BM127" s="1125" t="s">
        <v>500</v>
      </c>
      <c r="BN127" s="1123"/>
      <c r="BO127" s="1123"/>
      <c r="BP127" s="1123"/>
      <c r="BQ127" s="1123"/>
      <c r="BR127" s="1123"/>
      <c r="BS127" s="1124"/>
      <c r="BT127" s="1125" t="s">
        <v>501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502</v>
      </c>
      <c r="CQ127" s="1040"/>
      <c r="CR127" s="1040"/>
      <c r="CS127" s="1040"/>
      <c r="CT127" s="1040"/>
      <c r="CU127" s="1040"/>
      <c r="CV127" s="1040"/>
      <c r="CW127" s="1040"/>
      <c r="CX127" s="1040"/>
      <c r="CY127" s="1040"/>
      <c r="CZ127" s="1040"/>
      <c r="DA127" s="1040"/>
      <c r="DB127" s="1040"/>
      <c r="DC127" s="1040"/>
      <c r="DD127" s="1040"/>
      <c r="DE127" s="1040"/>
      <c r="DF127" s="1041"/>
      <c r="DG127" s="1009" t="s">
        <v>464</v>
      </c>
      <c r="DH127" s="1010"/>
      <c r="DI127" s="1010"/>
      <c r="DJ127" s="1010"/>
      <c r="DK127" s="1010"/>
      <c r="DL127" s="1010" t="s">
        <v>448</v>
      </c>
      <c r="DM127" s="1010"/>
      <c r="DN127" s="1010"/>
      <c r="DO127" s="1010"/>
      <c r="DP127" s="1010"/>
      <c r="DQ127" s="1010" t="s">
        <v>411</v>
      </c>
      <c r="DR127" s="1010"/>
      <c r="DS127" s="1010"/>
      <c r="DT127" s="1010"/>
      <c r="DU127" s="1010"/>
      <c r="DV127" s="1011" t="s">
        <v>452</v>
      </c>
      <c r="DW127" s="1011"/>
      <c r="DX127" s="1011"/>
      <c r="DY127" s="1011"/>
      <c r="DZ127" s="1012"/>
    </row>
    <row r="128" spans="1:130" s="246" customFormat="1" ht="26.25" customHeight="1" thickBot="1" x14ac:dyDescent="0.2">
      <c r="A128" s="1133" t="s">
        <v>503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504</v>
      </c>
      <c r="X128" s="1135"/>
      <c r="Y128" s="1135"/>
      <c r="Z128" s="1136"/>
      <c r="AA128" s="1137">
        <v>216760</v>
      </c>
      <c r="AB128" s="1138"/>
      <c r="AC128" s="1138"/>
      <c r="AD128" s="1138"/>
      <c r="AE128" s="1139"/>
      <c r="AF128" s="1140">
        <v>212564</v>
      </c>
      <c r="AG128" s="1138"/>
      <c r="AH128" s="1138"/>
      <c r="AI128" s="1138"/>
      <c r="AJ128" s="1139"/>
      <c r="AK128" s="1140">
        <v>92474</v>
      </c>
      <c r="AL128" s="1138"/>
      <c r="AM128" s="1138"/>
      <c r="AN128" s="1138"/>
      <c r="AO128" s="1139"/>
      <c r="AP128" s="1141"/>
      <c r="AQ128" s="1142"/>
      <c r="AR128" s="1142"/>
      <c r="AS128" s="1142"/>
      <c r="AT128" s="1143"/>
      <c r="AU128" s="282"/>
      <c r="AV128" s="282"/>
      <c r="AW128" s="282"/>
      <c r="AX128" s="978" t="s">
        <v>505</v>
      </c>
      <c r="AY128" s="979"/>
      <c r="AZ128" s="979"/>
      <c r="BA128" s="979"/>
      <c r="BB128" s="979"/>
      <c r="BC128" s="979"/>
      <c r="BD128" s="979"/>
      <c r="BE128" s="980"/>
      <c r="BF128" s="1144" t="s">
        <v>411</v>
      </c>
      <c r="BG128" s="1145"/>
      <c r="BH128" s="1145"/>
      <c r="BI128" s="1145"/>
      <c r="BJ128" s="1145"/>
      <c r="BK128" s="1145"/>
      <c r="BL128" s="1146"/>
      <c r="BM128" s="1144">
        <v>12.35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506</v>
      </c>
      <c r="CQ128" s="1127"/>
      <c r="CR128" s="1127"/>
      <c r="CS128" s="1127"/>
      <c r="CT128" s="1127"/>
      <c r="CU128" s="1127"/>
      <c r="CV128" s="1127"/>
      <c r="CW128" s="1127"/>
      <c r="CX128" s="1127"/>
      <c r="CY128" s="1127"/>
      <c r="CZ128" s="1127"/>
      <c r="DA128" s="1127"/>
      <c r="DB128" s="1127"/>
      <c r="DC128" s="1127"/>
      <c r="DD128" s="1127"/>
      <c r="DE128" s="1127"/>
      <c r="DF128" s="1128"/>
      <c r="DG128" s="1129" t="s">
        <v>447</v>
      </c>
      <c r="DH128" s="1130"/>
      <c r="DI128" s="1130"/>
      <c r="DJ128" s="1130"/>
      <c r="DK128" s="1130"/>
      <c r="DL128" s="1130" t="s">
        <v>411</v>
      </c>
      <c r="DM128" s="1130"/>
      <c r="DN128" s="1130"/>
      <c r="DO128" s="1130"/>
      <c r="DP128" s="1130"/>
      <c r="DQ128" s="1130" t="s">
        <v>411</v>
      </c>
      <c r="DR128" s="1130"/>
      <c r="DS128" s="1130"/>
      <c r="DT128" s="1130"/>
      <c r="DU128" s="1130"/>
      <c r="DV128" s="1131" t="s">
        <v>447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507</v>
      </c>
      <c r="X129" s="1164"/>
      <c r="Y129" s="1164"/>
      <c r="Z129" s="1165"/>
      <c r="AA129" s="1048">
        <v>22080513</v>
      </c>
      <c r="AB129" s="1049"/>
      <c r="AC129" s="1049"/>
      <c r="AD129" s="1049"/>
      <c r="AE129" s="1050"/>
      <c r="AF129" s="1051">
        <v>21742445</v>
      </c>
      <c r="AG129" s="1049"/>
      <c r="AH129" s="1049"/>
      <c r="AI129" s="1049"/>
      <c r="AJ129" s="1050"/>
      <c r="AK129" s="1051">
        <v>21604036</v>
      </c>
      <c r="AL129" s="1049"/>
      <c r="AM129" s="1049"/>
      <c r="AN129" s="1049"/>
      <c r="AO129" s="1050"/>
      <c r="AP129" s="1166"/>
      <c r="AQ129" s="1167"/>
      <c r="AR129" s="1167"/>
      <c r="AS129" s="1167"/>
      <c r="AT129" s="1168"/>
      <c r="AU129" s="284"/>
      <c r="AV129" s="284"/>
      <c r="AW129" s="284"/>
      <c r="AX129" s="1157" t="s">
        <v>508</v>
      </c>
      <c r="AY129" s="1040"/>
      <c r="AZ129" s="1040"/>
      <c r="BA129" s="1040"/>
      <c r="BB129" s="1040"/>
      <c r="BC129" s="1040"/>
      <c r="BD129" s="1040"/>
      <c r="BE129" s="1041"/>
      <c r="BF129" s="1158" t="s">
        <v>509</v>
      </c>
      <c r="BG129" s="1159"/>
      <c r="BH129" s="1159"/>
      <c r="BI129" s="1159"/>
      <c r="BJ129" s="1159"/>
      <c r="BK129" s="1159"/>
      <c r="BL129" s="1160"/>
      <c r="BM129" s="1158">
        <v>17.350000000000001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510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511</v>
      </c>
      <c r="X130" s="1164"/>
      <c r="Y130" s="1164"/>
      <c r="Z130" s="1165"/>
      <c r="AA130" s="1048">
        <v>3139828</v>
      </c>
      <c r="AB130" s="1049"/>
      <c r="AC130" s="1049"/>
      <c r="AD130" s="1049"/>
      <c r="AE130" s="1050"/>
      <c r="AF130" s="1051">
        <v>3237460</v>
      </c>
      <c r="AG130" s="1049"/>
      <c r="AH130" s="1049"/>
      <c r="AI130" s="1049"/>
      <c r="AJ130" s="1050"/>
      <c r="AK130" s="1051">
        <v>3274900</v>
      </c>
      <c r="AL130" s="1049"/>
      <c r="AM130" s="1049"/>
      <c r="AN130" s="1049"/>
      <c r="AO130" s="1050"/>
      <c r="AP130" s="1166"/>
      <c r="AQ130" s="1167"/>
      <c r="AR130" s="1167"/>
      <c r="AS130" s="1167"/>
      <c r="AT130" s="1168"/>
      <c r="AU130" s="284"/>
      <c r="AV130" s="284"/>
      <c r="AW130" s="284"/>
      <c r="AX130" s="1157" t="s">
        <v>512</v>
      </c>
      <c r="AY130" s="1040"/>
      <c r="AZ130" s="1040"/>
      <c r="BA130" s="1040"/>
      <c r="BB130" s="1040"/>
      <c r="BC130" s="1040"/>
      <c r="BD130" s="1040"/>
      <c r="BE130" s="1041"/>
      <c r="BF130" s="1194">
        <v>8.5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513</v>
      </c>
      <c r="X131" s="1202"/>
      <c r="Y131" s="1202"/>
      <c r="Z131" s="1203"/>
      <c r="AA131" s="1095">
        <v>18940685</v>
      </c>
      <c r="AB131" s="1074"/>
      <c r="AC131" s="1074"/>
      <c r="AD131" s="1074"/>
      <c r="AE131" s="1075"/>
      <c r="AF131" s="1073">
        <v>18504985</v>
      </c>
      <c r="AG131" s="1074"/>
      <c r="AH131" s="1074"/>
      <c r="AI131" s="1074"/>
      <c r="AJ131" s="1075"/>
      <c r="AK131" s="1073">
        <v>18329136</v>
      </c>
      <c r="AL131" s="1074"/>
      <c r="AM131" s="1074"/>
      <c r="AN131" s="1074"/>
      <c r="AO131" s="1075"/>
      <c r="AP131" s="1204"/>
      <c r="AQ131" s="1205"/>
      <c r="AR131" s="1205"/>
      <c r="AS131" s="1205"/>
      <c r="AT131" s="1206"/>
      <c r="AU131" s="284"/>
      <c r="AV131" s="284"/>
      <c r="AW131" s="284"/>
      <c r="AX131" s="1176" t="s">
        <v>514</v>
      </c>
      <c r="AY131" s="1127"/>
      <c r="AZ131" s="1127"/>
      <c r="BA131" s="1127"/>
      <c r="BB131" s="1127"/>
      <c r="BC131" s="1127"/>
      <c r="BD131" s="1127"/>
      <c r="BE131" s="1128"/>
      <c r="BF131" s="1177">
        <v>72.900000000000006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516</v>
      </c>
      <c r="W132" s="1187"/>
      <c r="X132" s="1187"/>
      <c r="Y132" s="1187"/>
      <c r="Z132" s="1188"/>
      <c r="AA132" s="1189">
        <v>8.6819563280000001</v>
      </c>
      <c r="AB132" s="1190"/>
      <c r="AC132" s="1190"/>
      <c r="AD132" s="1190"/>
      <c r="AE132" s="1191"/>
      <c r="AF132" s="1192">
        <v>8.1740784980000001</v>
      </c>
      <c r="AG132" s="1190"/>
      <c r="AH132" s="1190"/>
      <c r="AI132" s="1190"/>
      <c r="AJ132" s="1191"/>
      <c r="AK132" s="1192">
        <v>8.8898734780000002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517</v>
      </c>
      <c r="W133" s="1170"/>
      <c r="X133" s="1170"/>
      <c r="Y133" s="1170"/>
      <c r="Z133" s="1171"/>
      <c r="AA133" s="1172">
        <v>9.4</v>
      </c>
      <c r="AB133" s="1173"/>
      <c r="AC133" s="1173"/>
      <c r="AD133" s="1173"/>
      <c r="AE133" s="1174"/>
      <c r="AF133" s="1172">
        <v>8.8000000000000007</v>
      </c>
      <c r="AG133" s="1173"/>
      <c r="AH133" s="1173"/>
      <c r="AI133" s="1173"/>
      <c r="AJ133" s="1174"/>
      <c r="AK133" s="1172">
        <v>8.5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Qv7747aFkLb0f2L9KvMOazG5sOWsoXfgUx5m32P+3Yhn/FwZhRTiPQQNOkTtaFXOw76rpmY+TApLbHXHH/wDg==" saltValue="VmxDgsd+UWof5RBiXKtk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UjXqUDRnVSNFIEtzu6/aXguZBwlMYee79KShgrioSzHEPwDdgUurR7JZh5om93CTvRvan5fsUg+BH/tYXSbjg==" saltValue="U7LgYmD11gDdR8aMKuon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OZrrKRa7B+AwezH5J3HbAaW49GRsOTXzxtdqUTcIwoL6nO0zngrre0Xr/kMc0vM93jkkSxCgGNFRg5vLp2AIQ==" saltValue="5zBy6BJmKIq8NoRDR/MEOA=="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4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521</v>
      </c>
      <c r="AP7" s="303"/>
      <c r="AQ7" s="304" t="s">
        <v>522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523</v>
      </c>
      <c r="AQ8" s="310" t="s">
        <v>524</v>
      </c>
      <c r="AR8" s="311" t="s">
        <v>525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526</v>
      </c>
      <c r="AL9" s="1213"/>
      <c r="AM9" s="1213"/>
      <c r="AN9" s="1214"/>
      <c r="AO9" s="312">
        <v>5505148</v>
      </c>
      <c r="AP9" s="312">
        <v>75804</v>
      </c>
      <c r="AQ9" s="313">
        <v>62647</v>
      </c>
      <c r="AR9" s="314">
        <v>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527</v>
      </c>
      <c r="AL10" s="1213"/>
      <c r="AM10" s="1213"/>
      <c r="AN10" s="1214"/>
      <c r="AO10" s="315">
        <v>360903</v>
      </c>
      <c r="AP10" s="315">
        <v>4970</v>
      </c>
      <c r="AQ10" s="316">
        <v>5968</v>
      </c>
      <c r="AR10" s="317">
        <v>-16.7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528</v>
      </c>
      <c r="AL11" s="1213"/>
      <c r="AM11" s="1213"/>
      <c r="AN11" s="1214"/>
      <c r="AO11" s="315">
        <v>30930</v>
      </c>
      <c r="AP11" s="315">
        <v>426</v>
      </c>
      <c r="AQ11" s="316">
        <v>5863</v>
      </c>
      <c r="AR11" s="317">
        <v>-92.7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529</v>
      </c>
      <c r="AL12" s="1213"/>
      <c r="AM12" s="1213"/>
      <c r="AN12" s="1214"/>
      <c r="AO12" s="315">
        <v>141066</v>
      </c>
      <c r="AP12" s="315">
        <v>1942</v>
      </c>
      <c r="AQ12" s="316">
        <v>1312</v>
      </c>
      <c r="AR12" s="317">
        <v>48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530</v>
      </c>
      <c r="AL13" s="1213"/>
      <c r="AM13" s="1213"/>
      <c r="AN13" s="1214"/>
      <c r="AO13" s="315" t="s">
        <v>531</v>
      </c>
      <c r="AP13" s="315" t="s">
        <v>531</v>
      </c>
      <c r="AQ13" s="316">
        <v>0</v>
      </c>
      <c r="AR13" s="317" t="s">
        <v>531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532</v>
      </c>
      <c r="AL14" s="1213"/>
      <c r="AM14" s="1213"/>
      <c r="AN14" s="1214"/>
      <c r="AO14" s="315">
        <v>227336</v>
      </c>
      <c r="AP14" s="315">
        <v>3130</v>
      </c>
      <c r="AQ14" s="316">
        <v>2308</v>
      </c>
      <c r="AR14" s="317">
        <v>35.6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533</v>
      </c>
      <c r="AL15" s="1213"/>
      <c r="AM15" s="1213"/>
      <c r="AN15" s="1214"/>
      <c r="AO15" s="315">
        <v>184718</v>
      </c>
      <c r="AP15" s="315">
        <v>2544</v>
      </c>
      <c r="AQ15" s="316">
        <v>1635</v>
      </c>
      <c r="AR15" s="317">
        <v>55.6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534</v>
      </c>
      <c r="AL16" s="1216"/>
      <c r="AM16" s="1216"/>
      <c r="AN16" s="1217"/>
      <c r="AO16" s="315">
        <v>-366155</v>
      </c>
      <c r="AP16" s="315">
        <v>-5042</v>
      </c>
      <c r="AQ16" s="316">
        <v>-5106</v>
      </c>
      <c r="AR16" s="317">
        <v>-1.3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6083946</v>
      </c>
      <c r="AP17" s="315">
        <v>83774</v>
      </c>
      <c r="AQ17" s="316">
        <v>74627</v>
      </c>
      <c r="AR17" s="317">
        <v>12.3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536</v>
      </c>
      <c r="AP20" s="323" t="s">
        <v>537</v>
      </c>
      <c r="AQ20" s="324" t="s">
        <v>538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539</v>
      </c>
      <c r="AL21" s="1208"/>
      <c r="AM21" s="1208"/>
      <c r="AN21" s="1209"/>
      <c r="AO21" s="327">
        <v>9.0299999999999994</v>
      </c>
      <c r="AP21" s="328">
        <v>7.32</v>
      </c>
      <c r="AQ21" s="329">
        <v>1.71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540</v>
      </c>
      <c r="AL22" s="1208"/>
      <c r="AM22" s="1208"/>
      <c r="AN22" s="1209"/>
      <c r="AO22" s="332">
        <v>98</v>
      </c>
      <c r="AP22" s="333">
        <v>98.6</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521</v>
      </c>
      <c r="AP30" s="303"/>
      <c r="AQ30" s="304" t="s">
        <v>522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523</v>
      </c>
      <c r="AQ31" s="310" t="s">
        <v>524</v>
      </c>
      <c r="AR31" s="311" t="s">
        <v>525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544</v>
      </c>
      <c r="AL32" s="1224"/>
      <c r="AM32" s="1224"/>
      <c r="AN32" s="1225"/>
      <c r="AO32" s="342">
        <v>3260629</v>
      </c>
      <c r="AP32" s="342">
        <v>44898</v>
      </c>
      <c r="AQ32" s="343">
        <v>39505</v>
      </c>
      <c r="AR32" s="344">
        <v>13.7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545</v>
      </c>
      <c r="AL33" s="1224"/>
      <c r="AM33" s="1224"/>
      <c r="AN33" s="1225"/>
      <c r="AO33" s="342" t="s">
        <v>531</v>
      </c>
      <c r="AP33" s="342" t="s">
        <v>531</v>
      </c>
      <c r="AQ33" s="343" t="s">
        <v>531</v>
      </c>
      <c r="AR33" s="344" t="s">
        <v>531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546</v>
      </c>
      <c r="AL34" s="1224"/>
      <c r="AM34" s="1224"/>
      <c r="AN34" s="1225"/>
      <c r="AO34" s="342" t="s">
        <v>531</v>
      </c>
      <c r="AP34" s="342" t="s">
        <v>531</v>
      </c>
      <c r="AQ34" s="343">
        <v>56</v>
      </c>
      <c r="AR34" s="344" t="s">
        <v>531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547</v>
      </c>
      <c r="AL35" s="1224"/>
      <c r="AM35" s="1224"/>
      <c r="AN35" s="1225"/>
      <c r="AO35" s="342">
        <v>1535656</v>
      </c>
      <c r="AP35" s="342">
        <v>21146</v>
      </c>
      <c r="AQ35" s="343">
        <v>13645</v>
      </c>
      <c r="AR35" s="344">
        <v>55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548</v>
      </c>
      <c r="AL36" s="1224"/>
      <c r="AM36" s="1224"/>
      <c r="AN36" s="1225"/>
      <c r="AO36" s="342" t="s">
        <v>531</v>
      </c>
      <c r="AP36" s="342" t="s">
        <v>531</v>
      </c>
      <c r="AQ36" s="343">
        <v>1726</v>
      </c>
      <c r="AR36" s="344" t="s">
        <v>531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549</v>
      </c>
      <c r="AL37" s="1224"/>
      <c r="AM37" s="1224"/>
      <c r="AN37" s="1225"/>
      <c r="AO37" s="342">
        <v>200526</v>
      </c>
      <c r="AP37" s="342">
        <v>2761</v>
      </c>
      <c r="AQ37" s="343">
        <v>663</v>
      </c>
      <c r="AR37" s="344">
        <v>316.39999999999998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550</v>
      </c>
      <c r="AL38" s="1227"/>
      <c r="AM38" s="1227"/>
      <c r="AN38" s="1228"/>
      <c r="AO38" s="345" t="s">
        <v>531</v>
      </c>
      <c r="AP38" s="345" t="s">
        <v>531</v>
      </c>
      <c r="AQ38" s="346">
        <v>1</v>
      </c>
      <c r="AR38" s="334" t="s">
        <v>531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551</v>
      </c>
      <c r="AL39" s="1227"/>
      <c r="AM39" s="1227"/>
      <c r="AN39" s="1228"/>
      <c r="AO39" s="342">
        <v>-92474</v>
      </c>
      <c r="AP39" s="342">
        <v>-1273</v>
      </c>
      <c r="AQ39" s="343">
        <v>-5573</v>
      </c>
      <c r="AR39" s="344">
        <v>-77.2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552</v>
      </c>
      <c r="AL40" s="1224"/>
      <c r="AM40" s="1224"/>
      <c r="AN40" s="1225"/>
      <c r="AO40" s="342">
        <v>-3274900</v>
      </c>
      <c r="AP40" s="342">
        <v>-45095</v>
      </c>
      <c r="AQ40" s="343">
        <v>-36518</v>
      </c>
      <c r="AR40" s="344">
        <v>23.5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1629437</v>
      </c>
      <c r="AP41" s="342">
        <v>22437</v>
      </c>
      <c r="AQ41" s="343">
        <v>13504</v>
      </c>
      <c r="AR41" s="344">
        <v>66.2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521</v>
      </c>
      <c r="AN49" s="1220" t="s">
        <v>556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557</v>
      </c>
      <c r="AO50" s="359" t="s">
        <v>558</v>
      </c>
      <c r="AP50" s="360" t="s">
        <v>559</v>
      </c>
      <c r="AQ50" s="361" t="s">
        <v>560</v>
      </c>
      <c r="AR50" s="362" t="s">
        <v>561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562</v>
      </c>
      <c r="AL51" s="355"/>
      <c r="AM51" s="363">
        <v>4475375</v>
      </c>
      <c r="AN51" s="364">
        <v>58297</v>
      </c>
      <c r="AO51" s="365">
        <v>-21</v>
      </c>
      <c r="AP51" s="366">
        <v>66255</v>
      </c>
      <c r="AQ51" s="367">
        <v>3.6</v>
      </c>
      <c r="AR51" s="368">
        <v>-24.6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563</v>
      </c>
      <c r="AM52" s="371">
        <v>2633945</v>
      </c>
      <c r="AN52" s="372">
        <v>34310</v>
      </c>
      <c r="AO52" s="373">
        <v>-21.8</v>
      </c>
      <c r="AP52" s="374">
        <v>31822</v>
      </c>
      <c r="AQ52" s="375">
        <v>8.8000000000000007</v>
      </c>
      <c r="AR52" s="376">
        <v>-30.6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564</v>
      </c>
      <c r="AL53" s="355"/>
      <c r="AM53" s="363">
        <v>5661938</v>
      </c>
      <c r="AN53" s="364">
        <v>74747</v>
      </c>
      <c r="AO53" s="365">
        <v>28.2</v>
      </c>
      <c r="AP53" s="366">
        <v>54227</v>
      </c>
      <c r="AQ53" s="367">
        <v>-18.2</v>
      </c>
      <c r="AR53" s="368">
        <v>46.4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563</v>
      </c>
      <c r="AM54" s="371">
        <v>1955105</v>
      </c>
      <c r="AN54" s="372">
        <v>25811</v>
      </c>
      <c r="AO54" s="373">
        <v>-24.8</v>
      </c>
      <c r="AP54" s="374">
        <v>29694</v>
      </c>
      <c r="AQ54" s="375">
        <v>-6.7</v>
      </c>
      <c r="AR54" s="376">
        <v>-18.100000000000001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565</v>
      </c>
      <c r="AL55" s="355"/>
      <c r="AM55" s="363">
        <v>3698557</v>
      </c>
      <c r="AN55" s="364">
        <v>49509</v>
      </c>
      <c r="AO55" s="365">
        <v>-33.799999999999997</v>
      </c>
      <c r="AP55" s="366">
        <v>57295</v>
      </c>
      <c r="AQ55" s="367">
        <v>5.7</v>
      </c>
      <c r="AR55" s="368">
        <v>-39.5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563</v>
      </c>
      <c r="AM56" s="371">
        <v>2132799</v>
      </c>
      <c r="AN56" s="372">
        <v>28550</v>
      </c>
      <c r="AO56" s="373">
        <v>10.6</v>
      </c>
      <c r="AP56" s="374">
        <v>32771</v>
      </c>
      <c r="AQ56" s="375">
        <v>10.4</v>
      </c>
      <c r="AR56" s="376">
        <v>0.2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566</v>
      </c>
      <c r="AL57" s="355"/>
      <c r="AM57" s="363">
        <v>4760435</v>
      </c>
      <c r="AN57" s="364">
        <v>64652</v>
      </c>
      <c r="AO57" s="365">
        <v>30.6</v>
      </c>
      <c r="AP57" s="366">
        <v>54110</v>
      </c>
      <c r="AQ57" s="367">
        <v>-5.6</v>
      </c>
      <c r="AR57" s="368">
        <v>36.200000000000003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563</v>
      </c>
      <c r="AM58" s="371">
        <v>2427455</v>
      </c>
      <c r="AN58" s="372">
        <v>32967</v>
      </c>
      <c r="AO58" s="373">
        <v>15.5</v>
      </c>
      <c r="AP58" s="374">
        <v>30620</v>
      </c>
      <c r="AQ58" s="375">
        <v>-6.6</v>
      </c>
      <c r="AR58" s="376">
        <v>22.1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567</v>
      </c>
      <c r="AL59" s="355"/>
      <c r="AM59" s="363">
        <v>4822775</v>
      </c>
      <c r="AN59" s="364">
        <v>66408</v>
      </c>
      <c r="AO59" s="365">
        <v>2.7</v>
      </c>
      <c r="AP59" s="366">
        <v>54684</v>
      </c>
      <c r="AQ59" s="367">
        <v>1.1000000000000001</v>
      </c>
      <c r="AR59" s="368">
        <v>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563</v>
      </c>
      <c r="AM60" s="371">
        <v>2950932</v>
      </c>
      <c r="AN60" s="372">
        <v>40634</v>
      </c>
      <c r="AO60" s="373">
        <v>23.3</v>
      </c>
      <c r="AP60" s="374">
        <v>32829</v>
      </c>
      <c r="AQ60" s="375">
        <v>7.2</v>
      </c>
      <c r="AR60" s="376">
        <v>16.100000000000001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568</v>
      </c>
      <c r="AL61" s="377"/>
      <c r="AM61" s="378">
        <v>4683816</v>
      </c>
      <c r="AN61" s="379">
        <v>62723</v>
      </c>
      <c r="AO61" s="380">
        <v>1.3</v>
      </c>
      <c r="AP61" s="381">
        <v>57314</v>
      </c>
      <c r="AQ61" s="382">
        <v>-2.7</v>
      </c>
      <c r="AR61" s="368">
        <v>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563</v>
      </c>
      <c r="AM62" s="371">
        <v>2420047</v>
      </c>
      <c r="AN62" s="372">
        <v>32454</v>
      </c>
      <c r="AO62" s="373">
        <v>0.6</v>
      </c>
      <c r="AP62" s="374">
        <v>31547</v>
      </c>
      <c r="AQ62" s="375">
        <v>2.6</v>
      </c>
      <c r="AR62" s="376">
        <v>-2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2C7Tnh5mQ+ENXUWTgTnf8UNpF4ePJ7siNWAbZQvNOlUS4E5XEEwZ59quF83kAmF3wG627UWsT2RAPUeiZjsA==" saltValue="vbcboaGxwaLCbNMR5DZ+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VH1LeqsgJUi6Cm1zxwRuQ/8NADItRkYJUziHQsDfW6M4VORI6cmdMVku8IoZcN8sb3pMjIbbyzTIQxp6iO6RA==" saltValue="aQHL5a26fMTAObCAOHbQS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jp+MfM/vCzw/5BtpeFJUQIrQ77ttJxu5jLmYuyCspvMlen2RVOrtduQiMnEASkB22l+UC9zWSYkBTeHwq1Lg==" saltValue="kV24lf2A4YEokDnl0PE2O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2" t="s">
        <v>3</v>
      </c>
      <c r="D47" s="1232"/>
      <c r="E47" s="1233"/>
      <c r="F47" s="11">
        <v>6.78</v>
      </c>
      <c r="G47" s="12">
        <v>8.2799999999999994</v>
      </c>
      <c r="H47" s="12">
        <v>8.9</v>
      </c>
      <c r="I47" s="12">
        <v>7.59</v>
      </c>
      <c r="J47" s="13">
        <v>6.5</v>
      </c>
    </row>
    <row r="48" spans="2:10" ht="57.75" customHeight="1" x14ac:dyDescent="0.15">
      <c r="B48" s="14"/>
      <c r="C48" s="1234" t="s">
        <v>4</v>
      </c>
      <c r="D48" s="1234"/>
      <c r="E48" s="1235"/>
      <c r="F48" s="15">
        <v>9.3000000000000007</v>
      </c>
      <c r="G48" s="16">
        <v>7.64</v>
      </c>
      <c r="H48" s="16">
        <v>5.51</v>
      </c>
      <c r="I48" s="16">
        <v>7.59</v>
      </c>
      <c r="J48" s="17">
        <v>5.26</v>
      </c>
    </row>
    <row r="49" spans="2:10" ht="57.75" customHeight="1" thickBot="1" x14ac:dyDescent="0.2">
      <c r="B49" s="18"/>
      <c r="C49" s="1236" t="s">
        <v>5</v>
      </c>
      <c r="D49" s="1236"/>
      <c r="E49" s="1237"/>
      <c r="F49" s="19">
        <v>3.27</v>
      </c>
      <c r="G49" s="20">
        <v>1.84</v>
      </c>
      <c r="H49" s="20" t="s">
        <v>577</v>
      </c>
      <c r="I49" s="20">
        <v>0.55000000000000004</v>
      </c>
      <c r="J49" s="21" t="s">
        <v>578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ViClNALKMWXKNPLmOiY/GfChCk0FZgQ7mMKlPOEZV/qut/QmldBaXx6apjBnjDI6az/JxHUIyjA25Vn+eSJww==" saltValue="mxajETMPwcIUb5jaZNnw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三澤　伸之</cp:lastModifiedBy>
  <cp:lastPrinted>2020-09-29T02:41:14Z</cp:lastPrinted>
  <dcterms:created xsi:type="dcterms:W3CDTF">2020-02-10T02:28:43Z</dcterms:created>
  <dcterms:modified xsi:type="dcterms:W3CDTF">2020-09-29T02:41:24Z</dcterms:modified>
  <cp:category/>
</cp:coreProperties>
</file>